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'Report'!$A$1:$S$404</definedName>
  </definedNames>
  <calcPr calcMode="manual" fullCalcOnLoad="1"/>
</workbook>
</file>

<file path=xl/sharedStrings.xml><?xml version="1.0" encoding="utf-8"?>
<sst xmlns="http://schemas.openxmlformats.org/spreadsheetml/2006/main" count="1295" uniqueCount="261">
  <si>
    <t>Mounts Bay Angling Society</t>
  </si>
  <si>
    <t>for</t>
  </si>
  <si>
    <t>Species</t>
  </si>
  <si>
    <t>%</t>
  </si>
  <si>
    <t>Area</t>
  </si>
  <si>
    <t>Weight</t>
  </si>
  <si>
    <t>Lb's</t>
  </si>
  <si>
    <t>Oz's</t>
  </si>
  <si>
    <t>Club</t>
  </si>
  <si>
    <t>Spec</t>
  </si>
  <si>
    <t>CFSA</t>
  </si>
  <si>
    <t>Date</t>
  </si>
  <si>
    <t>Qual</t>
  </si>
  <si>
    <t>Spec wt</t>
  </si>
  <si>
    <t xml:space="preserve">B </t>
  </si>
  <si>
    <t>S</t>
  </si>
  <si>
    <t>Jnr</t>
  </si>
  <si>
    <t xml:space="preserve">Snr </t>
  </si>
  <si>
    <t>Angler</t>
  </si>
  <si>
    <t>Areas</t>
  </si>
  <si>
    <t>Best of Species</t>
  </si>
  <si>
    <t>Senior Shore Championship    ( Best 10 Species)</t>
  </si>
  <si>
    <t>No. of species</t>
  </si>
  <si>
    <t>Average %</t>
  </si>
  <si>
    <t>Target Species Trophy</t>
  </si>
  <si>
    <t>Area Championship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</si>
  <si>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</si>
  <si>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</si>
  <si>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</si>
  <si>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</si>
  <si>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</si>
  <si>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</si>
  <si>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</si>
  <si>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</si>
  <si>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</si>
  <si>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Blue Italic = Anglers Duplicate Specimen</t>
  </si>
  <si>
    <t>Duplicates</t>
  </si>
  <si>
    <t>Total</t>
  </si>
  <si>
    <t>New</t>
  </si>
  <si>
    <t>Ladies Shore Championship    ( Best 10 Species)</t>
  </si>
  <si>
    <t>Drm</t>
  </si>
  <si>
    <t>Ladies Shore</t>
  </si>
  <si>
    <t>Ladies Boat</t>
  </si>
  <si>
    <t>Ladies Boat  Championship    ( Best 10 Species)</t>
  </si>
  <si>
    <t>Total =</t>
  </si>
  <si>
    <t>A/T</t>
  </si>
  <si>
    <t>Claim</t>
  </si>
  <si>
    <t>Metric</t>
  </si>
  <si>
    <t>Whiting</t>
  </si>
  <si>
    <t>Dab</t>
  </si>
  <si>
    <t>Flounder</t>
  </si>
  <si>
    <t>Will Harvey,  Fish Recorder</t>
  </si>
  <si>
    <t>Junior Boat</t>
  </si>
  <si>
    <t xml:space="preserve">Angler </t>
  </si>
  <si>
    <t>NO RETURNS</t>
  </si>
  <si>
    <t>Specimens</t>
  </si>
  <si>
    <t>Total Specimens</t>
  </si>
  <si>
    <t>Peter Kessell</t>
  </si>
  <si>
    <t>Lucien Burzynski</t>
  </si>
  <si>
    <t>Chris Doyle</t>
  </si>
  <si>
    <t>*</t>
  </si>
  <si>
    <t>LSD</t>
  </si>
  <si>
    <t>Paul Robinson</t>
  </si>
  <si>
    <t>Rob Whipp Catch &amp; Release Championship</t>
  </si>
  <si>
    <t>Rob Burnell</t>
  </si>
  <si>
    <t>Jimmy Young</t>
  </si>
  <si>
    <t>Pouting</t>
  </si>
  <si>
    <t>E</t>
  </si>
  <si>
    <t>Coalfish</t>
  </si>
  <si>
    <t>C &amp; R</t>
  </si>
  <si>
    <t>1.6.9</t>
  </si>
  <si>
    <t>Kevin Griffiths</t>
  </si>
  <si>
    <t>Rob Jelbert</t>
  </si>
  <si>
    <t>Mike Delbridge</t>
  </si>
  <si>
    <t>Bull Huss</t>
  </si>
  <si>
    <t>Chris Ellis</t>
  </si>
  <si>
    <t>Rockling, Three Beard</t>
  </si>
  <si>
    <t>Eel, Conger</t>
  </si>
  <si>
    <t>Lucien Burzynksi</t>
  </si>
  <si>
    <t>2.6.13</t>
  </si>
  <si>
    <t>1.12.6</t>
  </si>
  <si>
    <t>3.1.13</t>
  </si>
  <si>
    <t>Jamel Robinson</t>
  </si>
  <si>
    <t>Keith Gilbert</t>
  </si>
  <si>
    <t>Will Harvey</t>
  </si>
  <si>
    <t>Forkbeard, Lesser</t>
  </si>
  <si>
    <t>Kieren Faisey</t>
  </si>
  <si>
    <t>Ed Jane</t>
  </si>
  <si>
    <t>Nick Stevens</t>
  </si>
  <si>
    <t>Mackerel</t>
  </si>
  <si>
    <t>Ed jane</t>
  </si>
  <si>
    <t>1.14.11</t>
  </si>
  <si>
    <t>0.10.12</t>
  </si>
  <si>
    <t>1.14.0</t>
  </si>
  <si>
    <t>1.9.12</t>
  </si>
  <si>
    <t>12.10.15</t>
  </si>
  <si>
    <t>0.9.14</t>
  </si>
  <si>
    <t>Benji Stevens</t>
  </si>
  <si>
    <t>Will Stevens</t>
  </si>
  <si>
    <t>Adam Boyns</t>
  </si>
  <si>
    <t>~</t>
  </si>
  <si>
    <t>Smoothound</t>
  </si>
  <si>
    <t>Liam Faisey</t>
  </si>
  <si>
    <t>14.0.0</t>
  </si>
  <si>
    <t>2.0.7</t>
  </si>
  <si>
    <t>F</t>
  </si>
  <si>
    <t>Gary Sicolo</t>
  </si>
  <si>
    <t>13.6.8</t>
  </si>
  <si>
    <t>1.11.4</t>
  </si>
  <si>
    <t>Rob Griffiths</t>
  </si>
  <si>
    <t>Pollack</t>
  </si>
  <si>
    <t>7.11.4</t>
  </si>
  <si>
    <t>9.14.8</t>
  </si>
  <si>
    <t>Dave Cains</t>
  </si>
  <si>
    <t>Mullet, Thick Lip</t>
  </si>
  <si>
    <t>D</t>
  </si>
  <si>
    <t>Ray, Small Eyed</t>
  </si>
  <si>
    <t>Wrasse, Corkwing</t>
  </si>
  <si>
    <t>Kev Griffiths</t>
  </si>
  <si>
    <t>B</t>
  </si>
  <si>
    <t>Ray, Thornback</t>
  </si>
  <si>
    <t>Peter Maddern</t>
  </si>
  <si>
    <t>Wrasse, Ballan</t>
  </si>
  <si>
    <t>Wrasse, Cuckoo</t>
  </si>
  <si>
    <t>Plaice</t>
  </si>
  <si>
    <t xml:space="preserve"> </t>
  </si>
  <si>
    <t>9.8.0</t>
  </si>
  <si>
    <t>1.5.11</t>
  </si>
  <si>
    <t>0.15.10</t>
  </si>
  <si>
    <t>8.1.11</t>
  </si>
  <si>
    <t>Nathan Cooper</t>
  </si>
  <si>
    <t>Bob Pollard</t>
  </si>
  <si>
    <t>Ray, Spotted</t>
  </si>
  <si>
    <t>5.4.0</t>
  </si>
  <si>
    <t>3.1.3</t>
  </si>
  <si>
    <t>Bass</t>
  </si>
  <si>
    <t>Bream, Gilthead</t>
  </si>
  <si>
    <t>Turbot</t>
  </si>
  <si>
    <t>9.9.0</t>
  </si>
  <si>
    <t>10.7.4</t>
  </si>
  <si>
    <t xml:space="preserve">Ed Jane                    </t>
  </si>
  <si>
    <t>3.1.1</t>
  </si>
  <si>
    <t>1.1.2</t>
  </si>
  <si>
    <t>6.9.4</t>
  </si>
  <si>
    <t>6.8.15</t>
  </si>
  <si>
    <t>8.4.8</t>
  </si>
  <si>
    <t>9.3.10</t>
  </si>
  <si>
    <t>9.0.7</t>
  </si>
  <si>
    <t>C</t>
  </si>
  <si>
    <t>Haddock</t>
  </si>
  <si>
    <t>Lee Strike</t>
  </si>
  <si>
    <t>Ollie Cotton</t>
  </si>
  <si>
    <t>Nigel Rickard</t>
  </si>
  <si>
    <t>Mark Putt</t>
  </si>
  <si>
    <t>3.7.11</t>
  </si>
  <si>
    <t>12.1.3</t>
  </si>
  <si>
    <t>5.0.1</t>
  </si>
  <si>
    <t>1.3.6</t>
  </si>
  <si>
    <t>Rob Whipp</t>
  </si>
  <si>
    <t>Mullet, Golden Grey</t>
  </si>
  <si>
    <t>Steve Curnow</t>
  </si>
  <si>
    <t>Rob Rule</t>
  </si>
  <si>
    <t>Ed Polley</t>
  </si>
  <si>
    <t>2.9.9</t>
  </si>
  <si>
    <t>8.8.11</t>
  </si>
  <si>
    <t>6.5.13</t>
  </si>
  <si>
    <t>4.1.2</t>
  </si>
  <si>
    <t>0.11.5</t>
  </si>
  <si>
    <t>16.1.6</t>
  </si>
  <si>
    <t>10.4.9</t>
  </si>
  <si>
    <t>2.1.12</t>
  </si>
  <si>
    <t>2.1.5</t>
  </si>
  <si>
    <t>8.4.13</t>
  </si>
  <si>
    <t>Megrim</t>
  </si>
  <si>
    <t>Whiting, Blue</t>
  </si>
  <si>
    <t>NEW CLUB RECORD</t>
  </si>
  <si>
    <t>Duplicate</t>
  </si>
  <si>
    <t>2.2.1</t>
  </si>
  <si>
    <t>0.12.8</t>
  </si>
  <si>
    <t>2.15.4</t>
  </si>
  <si>
    <t>6.6.5</t>
  </si>
  <si>
    <t>Ling</t>
  </si>
  <si>
    <t>0.9.8</t>
  </si>
  <si>
    <t>17.10.1</t>
  </si>
  <si>
    <t>Bream, Couches</t>
  </si>
  <si>
    <t>Garfish</t>
  </si>
  <si>
    <t>Edd Polley</t>
  </si>
  <si>
    <t>Scad</t>
  </si>
  <si>
    <t>1.7.9</t>
  </si>
  <si>
    <t>12.11.15</t>
  </si>
  <si>
    <t>Mullet, Red</t>
  </si>
  <si>
    <t>1.11.1</t>
  </si>
  <si>
    <t>10.12.7</t>
  </si>
  <si>
    <t>1.10.13</t>
  </si>
  <si>
    <t>1.1.12</t>
  </si>
  <si>
    <t>1.1.3</t>
  </si>
  <si>
    <t>4.2.11</t>
  </si>
  <si>
    <t>1.0.0</t>
  </si>
  <si>
    <t>4.9.0</t>
  </si>
  <si>
    <t>1.3.12</t>
  </si>
  <si>
    <t>Shark, Blue</t>
  </si>
  <si>
    <t>Cod</t>
  </si>
  <si>
    <t>62.13.8</t>
  </si>
  <si>
    <t>7.0.14</t>
  </si>
  <si>
    <t>3.9.8</t>
  </si>
  <si>
    <t>7.14.10</t>
  </si>
  <si>
    <t>Senior Shore returns for August</t>
  </si>
  <si>
    <t>August   2018</t>
  </si>
  <si>
    <t>Snr</t>
  </si>
  <si>
    <t>Phil Harvey</t>
  </si>
  <si>
    <t>Des Menear</t>
  </si>
  <si>
    <t>Andrew Harvey</t>
  </si>
  <si>
    <t>Neil Clarke</t>
  </si>
  <si>
    <t>Bream, Black</t>
  </si>
  <si>
    <t>H</t>
  </si>
  <si>
    <t>Mullet, Thin Lip</t>
  </si>
  <si>
    <t>Roger Peters</t>
  </si>
  <si>
    <t>Mackerel, Atlantic Chub</t>
  </si>
  <si>
    <t>Badger</t>
  </si>
  <si>
    <t>Returns for August</t>
  </si>
  <si>
    <t>Des menear</t>
  </si>
  <si>
    <t>1.8.5</t>
  </si>
  <si>
    <t>11.3.1</t>
  </si>
  <si>
    <t>5.2.9</t>
  </si>
  <si>
    <t>3.2.2</t>
  </si>
  <si>
    <t>7.1.10</t>
  </si>
  <si>
    <t>5.12.1</t>
  </si>
  <si>
    <t>1.11.5</t>
  </si>
  <si>
    <t>0.14.13</t>
  </si>
  <si>
    <t>1.0.6</t>
  </si>
  <si>
    <t>0.14.10</t>
  </si>
  <si>
    <t>5.2.1</t>
  </si>
  <si>
    <t>5.1.10</t>
  </si>
  <si>
    <t>1.11.5.</t>
  </si>
  <si>
    <t>1.2.2</t>
  </si>
  <si>
    <t>6.11.15</t>
  </si>
  <si>
    <t>1.1.5</t>
  </si>
  <si>
    <t>1.2.9</t>
  </si>
  <si>
    <t>4.2.9</t>
  </si>
  <si>
    <t>5.2.15</t>
  </si>
  <si>
    <t>9.3.2</t>
  </si>
  <si>
    <t>1.5.3</t>
  </si>
  <si>
    <t>Returns For August</t>
  </si>
  <si>
    <t>Gurnard, Tub</t>
  </si>
  <si>
    <t>Senior Boat returns for August</t>
  </si>
  <si>
    <t>Mark Johns</t>
  </si>
  <si>
    <t>Mark Hollins</t>
  </si>
  <si>
    <t>Gurnard, Red</t>
  </si>
  <si>
    <t>Andy Bennetts</t>
  </si>
  <si>
    <t>Jon Matthews</t>
  </si>
  <si>
    <t>Rob jelbert</t>
  </si>
  <si>
    <t>131.12.5</t>
  </si>
  <si>
    <t>3.1.12</t>
  </si>
  <si>
    <t>1.7.7</t>
  </si>
  <si>
    <t>0.15.0</t>
  </si>
  <si>
    <t>111.4.5</t>
  </si>
  <si>
    <t>3.0.5</t>
  </si>
  <si>
    <t>Logan Chapman</t>
  </si>
  <si>
    <t>Kiera Chapman</t>
  </si>
  <si>
    <t>Jake Chapman</t>
  </si>
  <si>
    <t>Bream, Red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</si>
</sst>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</numFmts>
  <fonts count="9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3"/>
      <name val="Comic Sans MS"/>
      <family val="4"/>
    </font>
    <font>
      <i/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0"/>
      <color indexed="51"/>
      <name val="Comic Sans MS"/>
      <family val="4"/>
    </font>
    <font>
      <b/>
      <i/>
      <u val="single"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sz val="10"/>
      <color rgb="FFFFFF99"/>
      <name val="Comic Sans MS"/>
      <family val="4"/>
    </font>
    <font>
      <i/>
      <sz val="10"/>
      <color rgb="FFFF0000"/>
      <name val="Comic Sans MS"/>
      <family val="4"/>
    </font>
    <font>
      <i/>
      <sz val="10"/>
      <color rgb="FF00B0F0"/>
      <name val="Comic Sans MS"/>
      <family val="4"/>
    </font>
    <font>
      <sz val="10"/>
      <color theme="9" tint="0.5999900102615356"/>
      <name val="Comic Sans MS"/>
      <family val="4"/>
    </font>
    <font>
      <b/>
      <i/>
      <u val="single"/>
      <sz val="10"/>
      <color rgb="FF00B0F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4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74" fontId="20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6" fontId="26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4" fontId="26" fillId="0" borderId="10" xfId="0" applyNumberFormat="1" applyFont="1" applyFill="1" applyBorder="1" applyAlignment="1">
      <alignment horizontal="center"/>
    </xf>
    <xf numFmtId="174" fontId="21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74" fontId="15" fillId="0" borderId="11" xfId="0" applyNumberFormat="1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174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174" fontId="15" fillId="33" borderId="1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74" fontId="33" fillId="0" borderId="0" xfId="0" applyNumberFormat="1" applyFont="1" applyFill="1" applyBorder="1" applyAlignment="1">
      <alignment horizontal="center"/>
    </xf>
    <xf numFmtId="174" fontId="32" fillId="0" borderId="0" xfId="0" applyNumberFormat="1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19" fillId="34" borderId="12" xfId="0" applyFont="1" applyFill="1" applyBorder="1" applyAlignment="1">
      <alignment/>
    </xf>
    <xf numFmtId="0" fontId="24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6" fillId="33" borderId="17" xfId="0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174" fontId="15" fillId="33" borderId="13" xfId="0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3" fillId="0" borderId="0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/>
    </xf>
    <xf numFmtId="0" fontId="34" fillId="34" borderId="17" xfId="0" applyFont="1" applyFill="1" applyBorder="1" applyAlignment="1">
      <alignment horizontal="center"/>
    </xf>
    <xf numFmtId="0" fontId="22" fillId="34" borderId="13" xfId="0" applyFont="1" applyFill="1" applyBorder="1" applyAlignment="1">
      <alignment/>
    </xf>
    <xf numFmtId="0" fontId="34" fillId="34" borderId="14" xfId="0" applyFont="1" applyFill="1" applyBorder="1" applyAlignment="1">
      <alignment horizontal="center"/>
    </xf>
    <xf numFmtId="0" fontId="22" fillId="34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35" fillId="33" borderId="12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6" fillId="34" borderId="18" xfId="0" applyFont="1" applyFill="1" applyBorder="1" applyAlignment="1">
      <alignment/>
    </xf>
    <xf numFmtId="0" fontId="36" fillId="34" borderId="19" xfId="0" applyFont="1" applyFill="1" applyBorder="1" applyAlignment="1">
      <alignment/>
    </xf>
    <xf numFmtId="49" fontId="37" fillId="34" borderId="19" xfId="0" applyNumberFormat="1" applyFont="1" applyFill="1" applyBorder="1" applyAlignment="1">
      <alignment horizontal="center"/>
    </xf>
    <xf numFmtId="0" fontId="36" fillId="34" borderId="20" xfId="0" applyFont="1" applyFill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17" fontId="39" fillId="0" borderId="0" xfId="0" applyNumberFormat="1" applyFont="1" applyAlignment="1">
      <alignment horizontal="center"/>
    </xf>
    <xf numFmtId="174" fontId="26" fillId="0" borderId="0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7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174" fontId="40" fillId="33" borderId="12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174" fontId="40" fillId="33" borderId="0" xfId="0" applyNumberFormat="1" applyFont="1" applyFill="1" applyBorder="1" applyAlignment="1">
      <alignment horizontal="center"/>
    </xf>
    <xf numFmtId="0" fontId="19" fillId="34" borderId="15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73" fontId="25" fillId="33" borderId="17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174" fontId="14" fillId="33" borderId="13" xfId="0" applyNumberFormat="1" applyFont="1" applyFill="1" applyBorder="1" applyAlignment="1">
      <alignment horizontal="center"/>
    </xf>
    <xf numFmtId="173" fontId="25" fillId="33" borderId="22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4" fontId="14" fillId="33" borderId="23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174" fontId="14" fillId="35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left"/>
    </xf>
    <xf numFmtId="174" fontId="14" fillId="36" borderId="10" xfId="0" applyNumberFormat="1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7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5" fillId="33" borderId="17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27" fillId="33" borderId="17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174" fontId="20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3" fontId="25" fillId="33" borderId="14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5" fontId="26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174" fontId="26" fillId="0" borderId="11" xfId="0" applyNumberFormat="1" applyFont="1" applyFill="1" applyBorder="1" applyAlignment="1">
      <alignment horizontal="center"/>
    </xf>
    <xf numFmtId="174" fontId="14" fillId="35" borderId="11" xfId="0" applyNumberFormat="1" applyFont="1" applyFill="1" applyBorder="1" applyAlignment="1">
      <alignment horizontal="center"/>
    </xf>
    <xf numFmtId="174" fontId="14" fillId="36" borderId="11" xfId="0" applyNumberFormat="1" applyFont="1" applyFill="1" applyBorder="1" applyAlignment="1">
      <alignment horizontal="center"/>
    </xf>
    <xf numFmtId="174" fontId="20" fillId="33" borderId="12" xfId="0" applyNumberFormat="1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174" fontId="20" fillId="33" borderId="0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74" fontId="20" fillId="33" borderId="15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74" fontId="20" fillId="33" borderId="16" xfId="0" applyNumberFormat="1" applyFont="1" applyFill="1" applyBorder="1" applyAlignment="1">
      <alignment horizontal="center"/>
    </xf>
    <xf numFmtId="174" fontId="26" fillId="0" borderId="10" xfId="0" applyNumberFormat="1" applyFont="1" applyFill="1" applyBorder="1" applyAlignment="1">
      <alignment horizontal="left"/>
    </xf>
    <xf numFmtId="174" fontId="15" fillId="33" borderId="14" xfId="0" applyNumberFormat="1" applyFont="1" applyFill="1" applyBorder="1" applyAlignment="1">
      <alignment horizontal="center"/>
    </xf>
    <xf numFmtId="1" fontId="15" fillId="33" borderId="16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174" fontId="20" fillId="33" borderId="1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7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left"/>
    </xf>
    <xf numFmtId="174" fontId="14" fillId="33" borderId="16" xfId="0" applyNumberFormat="1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20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1" fontId="14" fillId="33" borderId="12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174" fontId="14" fillId="33" borderId="22" xfId="0" applyNumberFormat="1" applyFont="1" applyFill="1" applyBorder="1" applyAlignment="1">
      <alignment horizontal="center"/>
    </xf>
    <xf numFmtId="174" fontId="14" fillId="33" borderId="14" xfId="0" applyNumberFormat="1" applyFont="1" applyFill="1" applyBorder="1" applyAlignment="1">
      <alignment horizontal="center"/>
    </xf>
    <xf numFmtId="0" fontId="20" fillId="33" borderId="22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86" fillId="0" borderId="10" xfId="0" applyFont="1" applyFill="1" applyBorder="1" applyAlignment="1">
      <alignment horizontal="center" vertical="center"/>
    </xf>
    <xf numFmtId="0" fontId="88" fillId="33" borderId="23" xfId="0" applyFont="1" applyFill="1" applyBorder="1" applyAlignment="1">
      <alignment horizontal="center"/>
    </xf>
    <xf numFmtId="0" fontId="23" fillId="38" borderId="10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0" fontId="19" fillId="34" borderId="16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9" fillId="34" borderId="12" xfId="0" applyFont="1" applyFill="1" applyBorder="1" applyAlignment="1">
      <alignment horizontal="left"/>
    </xf>
    <xf numFmtId="0" fontId="22" fillId="34" borderId="13" xfId="0" applyFont="1" applyFill="1" applyBorder="1" applyAlignment="1">
      <alignment horizontal="center"/>
    </xf>
    <xf numFmtId="0" fontId="22" fillId="34" borderId="16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87" fillId="0" borderId="11" xfId="0" applyFont="1" applyFill="1" applyBorder="1" applyAlignment="1">
      <alignment/>
    </xf>
    <xf numFmtId="0" fontId="89" fillId="39" borderId="17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89" fillId="39" borderId="22" xfId="0" applyFont="1" applyFill="1" applyBorder="1" applyAlignment="1">
      <alignment/>
    </xf>
    <xf numFmtId="174" fontId="15" fillId="0" borderId="25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174" fontId="86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74" fontId="15" fillId="33" borderId="22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4" fillId="38" borderId="11" xfId="0" applyFont="1" applyFill="1" applyBorder="1" applyAlignment="1">
      <alignment horizontal="left"/>
    </xf>
    <xf numFmtId="0" fontId="20" fillId="38" borderId="11" xfId="0" applyFont="1" applyFill="1" applyBorder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74" fontId="46" fillId="0" borderId="0" xfId="0" applyNumberFormat="1" applyFont="1" applyFill="1" applyBorder="1" applyAlignment="1">
      <alignment horizontal="left"/>
    </xf>
    <xf numFmtId="0" fontId="20" fillId="33" borderId="14" xfId="0" applyFont="1" applyFill="1" applyBorder="1" applyAlignment="1">
      <alignment/>
    </xf>
    <xf numFmtId="0" fontId="90" fillId="0" borderId="10" xfId="0" applyFont="1" applyFill="1" applyBorder="1" applyAlignment="1">
      <alignment horizontal="center"/>
    </xf>
    <xf numFmtId="174" fontId="46" fillId="0" borderId="10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/>
    </xf>
    <xf numFmtId="0" fontId="27" fillId="33" borderId="26" xfId="0" applyFont="1" applyFill="1" applyBorder="1" applyAlignment="1">
      <alignment horizontal="center"/>
    </xf>
    <xf numFmtId="174" fontId="15" fillId="0" borderId="21" xfId="0" applyNumberFormat="1" applyFont="1" applyFill="1" applyBorder="1" applyAlignment="1">
      <alignment horizontal="center"/>
    </xf>
    <xf numFmtId="0" fontId="26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174" fontId="26" fillId="0" borderId="10" xfId="0" applyNumberFormat="1" applyFont="1" applyFill="1" applyBorder="1" applyAlignment="1">
      <alignment/>
    </xf>
    <xf numFmtId="0" fontId="14" fillId="33" borderId="27" xfId="0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91" fillId="0" borderId="10" xfId="0" applyFont="1" applyFill="1" applyBorder="1" applyAlignment="1">
      <alignment/>
    </xf>
    <xf numFmtId="0" fontId="91" fillId="0" borderId="10" xfId="0" applyFont="1" applyFill="1" applyBorder="1" applyAlignment="1">
      <alignment horizontal="center"/>
    </xf>
    <xf numFmtId="174" fontId="91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87" fillId="0" borderId="1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174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8" xfId="0" applyNumberFormat="1" applyFont="1" applyFill="1" applyBorder="1" applyAlignment="1">
      <alignment horizontal="center"/>
    </xf>
    <xf numFmtId="174" fontId="14" fillId="33" borderId="29" xfId="0" applyNumberFormat="1" applyFont="1" applyFill="1" applyBorder="1" applyAlignment="1">
      <alignment horizontal="center"/>
    </xf>
    <xf numFmtId="174" fontId="92" fillId="39" borderId="0" xfId="0" applyNumberFormat="1" applyFont="1" applyFill="1" applyBorder="1" applyAlignment="1">
      <alignment horizontal="center"/>
    </xf>
    <xf numFmtId="0" fontId="27" fillId="33" borderId="30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174" fontId="92" fillId="39" borderId="27" xfId="0" applyNumberFormat="1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174" fontId="14" fillId="33" borderId="3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91" fillId="0" borderId="10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4" fontId="26" fillId="35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174" fontId="15" fillId="35" borderId="10" xfId="0" applyNumberFormat="1" applyFont="1" applyFill="1" applyBorder="1" applyAlignment="1">
      <alignment horizontal="center"/>
    </xf>
    <xf numFmtId="174" fontId="91" fillId="0" borderId="10" xfId="0" applyNumberFormat="1" applyFont="1" applyFill="1" applyBorder="1" applyAlignment="1">
      <alignment horizontal="left"/>
    </xf>
    <xf numFmtId="0" fontId="20" fillId="33" borderId="23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6" fillId="40" borderId="10" xfId="0" applyFont="1" applyFill="1" applyBorder="1" applyAlignment="1">
      <alignment/>
    </xf>
    <xf numFmtId="0" fontId="26" fillId="40" borderId="10" xfId="0" applyFont="1" applyFill="1" applyBorder="1" applyAlignment="1">
      <alignment horizontal="right"/>
    </xf>
    <xf numFmtId="0" fontId="14" fillId="40" borderId="0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174" fontId="87" fillId="0" borderId="10" xfId="0" applyNumberFormat="1" applyFont="1" applyFill="1" applyBorder="1" applyAlignment="1">
      <alignment horizontal="center"/>
    </xf>
    <xf numFmtId="174" fontId="86" fillId="0" borderId="10" xfId="0" applyNumberFormat="1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33" borderId="17" xfId="0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87"/>
      <c r="B1" s="88"/>
      <c r="C1" s="88"/>
      <c r="D1" s="94"/>
      <c r="E1" s="88"/>
      <c r="F1" s="89"/>
    </row>
    <row r="2" spans="1:6" s="13" customFormat="1" ht="69" customHeight="1" thickBot="1">
      <c r="A2" s="90"/>
      <c r="B2" s="91"/>
      <c r="C2" s="91"/>
      <c r="D2" s="92" t="s">
        <v>0</v>
      </c>
      <c r="E2" s="91"/>
      <c r="F2" s="93"/>
    </row>
    <row r="3" spans="1:6" ht="34.5">
      <c r="A3" s="84"/>
      <c r="B3" s="84"/>
      <c r="C3" s="84"/>
      <c r="D3" s="84"/>
      <c r="E3" s="84"/>
      <c r="F3" s="84"/>
    </row>
    <row r="4" spans="1:6" ht="34.5">
      <c r="A4" s="84"/>
      <c r="B4" s="84"/>
      <c r="C4" s="84"/>
      <c r="D4" s="84"/>
      <c r="E4" s="84"/>
      <c r="F4" s="84"/>
    </row>
    <row r="5" spans="1:6" ht="34.5">
      <c r="A5" s="84"/>
      <c r="B5" s="84"/>
      <c r="C5" s="84"/>
      <c r="D5" s="84"/>
      <c r="E5" s="84"/>
      <c r="F5" s="84"/>
    </row>
    <row r="6" spans="1:6" ht="108" customHeight="1">
      <c r="A6" s="84"/>
      <c r="B6" s="84"/>
      <c r="C6" s="84"/>
      <c r="D6" s="84"/>
      <c r="E6" s="84"/>
      <c r="F6" s="84"/>
    </row>
    <row r="7" spans="1:6" s="14" customFormat="1" ht="48" customHeight="1">
      <c r="A7" s="85"/>
      <c r="B7" s="85"/>
      <c r="C7" s="85"/>
      <c r="D7" s="86" t="s">
        <v>32</v>
      </c>
      <c r="E7" s="85"/>
      <c r="F7" s="85"/>
    </row>
    <row r="8" spans="1:6" s="14" customFormat="1" ht="30">
      <c r="A8" s="85"/>
      <c r="B8" s="85"/>
      <c r="C8" s="85"/>
      <c r="D8" s="85"/>
      <c r="E8" s="85"/>
      <c r="F8" s="85"/>
    </row>
    <row r="9" spans="1:6" s="14" customFormat="1" ht="30">
      <c r="A9" s="85"/>
      <c r="B9" s="85"/>
      <c r="C9" s="85"/>
      <c r="D9" s="86" t="s">
        <v>1</v>
      </c>
      <c r="E9" s="85"/>
      <c r="F9" s="85"/>
    </row>
    <row r="10" s="14" customFormat="1" ht="10.5" customHeight="1" thickBot="1"/>
    <row r="11" spans="1:6" s="100" customFormat="1" ht="57" customHeight="1" thickBot="1">
      <c r="A11" s="96"/>
      <c r="B11" s="97"/>
      <c r="C11" s="97"/>
      <c r="D11" s="98" t="s">
        <v>207</v>
      </c>
      <c r="E11" s="97"/>
      <c r="F11" s="99"/>
    </row>
    <row r="12" s="101" customFormat="1" ht="44.25" customHeight="1">
      <c r="D12" s="102" t="s">
        <v>51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6"/>
  <sheetViews>
    <sheetView showGridLines="0" tabSelected="1" view="pageBreakPreview" zoomScale="60" workbookViewId="0" topLeftCell="A1">
      <selection activeCell="C398" sqref="C398"/>
    </sheetView>
  </sheetViews>
  <sheetFormatPr defaultColWidth="9.140625" defaultRowHeight="12.75"/>
  <cols>
    <col min="1" max="1" width="12.7109375" style="42" customWidth="1"/>
    <col min="2" max="2" width="21.421875" style="23" customWidth="1"/>
    <col min="3" max="3" width="14.8515625" style="23" customWidth="1"/>
    <col min="4" max="4" width="13.421875" style="23" customWidth="1"/>
    <col min="5" max="5" width="4.7109375" style="23" customWidth="1"/>
    <col min="6" max="6" width="22.421875" style="23" customWidth="1"/>
    <col min="7" max="7" width="9.00390625" style="23" customWidth="1"/>
    <col min="8" max="8" width="9.28125" style="23" customWidth="1"/>
    <col min="9" max="9" width="8.00390625" style="23" customWidth="1"/>
    <col min="10" max="10" width="9.8515625" style="23" hidden="1" customWidth="1"/>
    <col min="11" max="11" width="9.421875" style="24" hidden="1" customWidth="1"/>
    <col min="12" max="12" width="10.00390625" style="23" hidden="1" customWidth="1"/>
    <col min="13" max="13" width="22.140625" style="23" customWidth="1"/>
    <col min="14" max="14" width="22.28125" style="23" customWidth="1"/>
    <col min="15" max="15" width="18.00390625" style="18" customWidth="1"/>
    <col min="16" max="16" width="8.421875" style="24" customWidth="1"/>
    <col min="17" max="17" width="8.00390625" style="24" customWidth="1"/>
    <col min="18" max="18" width="10.8515625" style="18" bestFit="1" customWidth="1"/>
    <col min="19" max="19" width="9.421875" style="24" customWidth="1"/>
    <col min="20" max="16384" width="9.140625" style="23" customWidth="1"/>
  </cols>
  <sheetData>
    <row r="1" spans="1:19" s="63" customFormat="1" ht="23.25" thickBot="1">
      <c r="A1" s="62"/>
      <c r="B1" s="237" t="s">
        <v>206</v>
      </c>
      <c r="C1" s="238"/>
      <c r="D1" s="238"/>
      <c r="E1" s="238"/>
      <c r="F1" s="236"/>
      <c r="K1" s="64"/>
      <c r="O1" s="65"/>
      <c r="P1" s="64"/>
      <c r="Q1" s="64"/>
      <c r="R1" s="65"/>
      <c r="S1" s="64"/>
    </row>
    <row r="2" s="29" customFormat="1" ht="20.25" thickBot="1">
      <c r="S2" s="30"/>
    </row>
    <row r="3" spans="1:19" ht="16.5">
      <c r="A3" s="127"/>
      <c r="B3" s="128"/>
      <c r="C3" s="128" t="s">
        <v>17</v>
      </c>
      <c r="D3" s="59" t="s">
        <v>14</v>
      </c>
      <c r="E3" s="128"/>
      <c r="F3" s="129"/>
      <c r="G3" s="128"/>
      <c r="H3" s="128" t="s">
        <v>5</v>
      </c>
      <c r="I3" s="128"/>
      <c r="J3" s="60"/>
      <c r="K3" s="61"/>
      <c r="L3" s="60"/>
      <c r="M3" s="60"/>
      <c r="N3" s="59" t="s">
        <v>8</v>
      </c>
      <c r="O3" s="59" t="s">
        <v>8</v>
      </c>
      <c r="P3" s="59"/>
      <c r="Q3" s="286" t="s">
        <v>45</v>
      </c>
      <c r="R3"/>
      <c r="S3"/>
    </row>
    <row r="4" spans="1:19" ht="16.5">
      <c r="A4" s="131" t="s">
        <v>11</v>
      </c>
      <c r="B4" s="52" t="s">
        <v>18</v>
      </c>
      <c r="C4" s="52" t="s">
        <v>16</v>
      </c>
      <c r="D4" s="52" t="s">
        <v>15</v>
      </c>
      <c r="E4" s="52" t="s">
        <v>4</v>
      </c>
      <c r="F4" s="52" t="s">
        <v>2</v>
      </c>
      <c r="G4" s="52" t="s">
        <v>6</v>
      </c>
      <c r="H4" s="52" t="s">
        <v>7</v>
      </c>
      <c r="I4" s="52" t="s">
        <v>40</v>
      </c>
      <c r="J4" s="77"/>
      <c r="K4" s="95"/>
      <c r="L4" s="77"/>
      <c r="M4" s="52" t="s">
        <v>47</v>
      </c>
      <c r="N4" s="132" t="s">
        <v>13</v>
      </c>
      <c r="O4" s="132" t="s">
        <v>3</v>
      </c>
      <c r="P4" s="132"/>
      <c r="Q4" s="287" t="s">
        <v>46</v>
      </c>
      <c r="R4"/>
      <c r="S4"/>
    </row>
    <row r="5" spans="1:19" ht="16.5">
      <c r="A5" s="284">
        <v>43328</v>
      </c>
      <c r="B5" s="20" t="s">
        <v>57</v>
      </c>
      <c r="C5" s="142" t="s">
        <v>17</v>
      </c>
      <c r="D5" s="21" t="s">
        <v>15</v>
      </c>
      <c r="E5" s="21" t="s">
        <v>119</v>
      </c>
      <c r="F5" s="140" t="s">
        <v>184</v>
      </c>
      <c r="G5" s="21">
        <v>1</v>
      </c>
      <c r="H5" s="21">
        <v>8</v>
      </c>
      <c r="I5" s="21">
        <v>5</v>
      </c>
      <c r="J5" s="135">
        <v>453.5924</v>
      </c>
      <c r="K5" s="21">
        <v>226.79624</v>
      </c>
      <c r="L5" s="21">
        <v>8.859224999999999</v>
      </c>
      <c r="M5" s="22">
        <v>0.689247865</v>
      </c>
      <c r="N5" s="22">
        <v>1</v>
      </c>
      <c r="O5" s="136">
        <v>151.953125</v>
      </c>
      <c r="P5" s="141" t="s">
        <v>69</v>
      </c>
      <c r="Q5" s="138"/>
      <c r="R5"/>
      <c r="S5"/>
    </row>
    <row r="6" spans="1:19" ht="16.5">
      <c r="A6" s="284">
        <v>43316</v>
      </c>
      <c r="B6" s="20" t="s">
        <v>57</v>
      </c>
      <c r="C6" s="142" t="s">
        <v>17</v>
      </c>
      <c r="D6" s="21" t="s">
        <v>15</v>
      </c>
      <c r="E6" s="21" t="s">
        <v>119</v>
      </c>
      <c r="F6" s="140" t="s">
        <v>120</v>
      </c>
      <c r="G6" s="21">
        <v>11</v>
      </c>
      <c r="H6" s="21">
        <v>3</v>
      </c>
      <c r="I6" s="21">
        <v>1</v>
      </c>
      <c r="J6" s="135">
        <v>4989.5164</v>
      </c>
      <c r="K6" s="21">
        <v>85.04859</v>
      </c>
      <c r="L6" s="21">
        <v>1.771845</v>
      </c>
      <c r="M6" s="22">
        <v>5.076336835000001</v>
      </c>
      <c r="N6" s="22">
        <v>8</v>
      </c>
      <c r="O6" s="136">
        <v>139.892578125</v>
      </c>
      <c r="P6" s="141" t="s">
        <v>69</v>
      </c>
      <c r="Q6" s="138"/>
      <c r="R6"/>
      <c r="S6"/>
    </row>
    <row r="7" spans="1:19" ht="16.5">
      <c r="A7" s="284">
        <v>43326</v>
      </c>
      <c r="B7" s="20" t="s">
        <v>210</v>
      </c>
      <c r="C7" s="142" t="s">
        <v>17</v>
      </c>
      <c r="D7" s="21" t="s">
        <v>15</v>
      </c>
      <c r="E7" s="21" t="s">
        <v>105</v>
      </c>
      <c r="F7" s="140" t="s">
        <v>114</v>
      </c>
      <c r="G7" s="21">
        <v>5</v>
      </c>
      <c r="H7" s="21">
        <v>2</v>
      </c>
      <c r="I7" s="21">
        <v>9</v>
      </c>
      <c r="J7" s="135">
        <v>2267.962</v>
      </c>
      <c r="K7" s="21">
        <v>56.69906</v>
      </c>
      <c r="L7" s="21">
        <v>15.946604999999998</v>
      </c>
      <c r="M7" s="22">
        <v>2.340607665</v>
      </c>
      <c r="N7" s="22">
        <v>4</v>
      </c>
      <c r="O7" s="136">
        <v>129.00390625</v>
      </c>
      <c r="P7" s="141" t="s">
        <v>69</v>
      </c>
      <c r="Q7" s="138"/>
      <c r="R7"/>
      <c r="S7"/>
    </row>
    <row r="8" spans="1:19" ht="16.5">
      <c r="A8" s="284">
        <v>43339</v>
      </c>
      <c r="B8" s="20" t="s">
        <v>71</v>
      </c>
      <c r="C8" s="142" t="s">
        <v>208</v>
      </c>
      <c r="D8" s="21" t="s">
        <v>15</v>
      </c>
      <c r="E8" s="21"/>
      <c r="F8" s="140" t="s">
        <v>114</v>
      </c>
      <c r="G8" s="21">
        <v>5</v>
      </c>
      <c r="H8" s="21">
        <v>2</v>
      </c>
      <c r="I8" s="21">
        <v>1</v>
      </c>
      <c r="J8" s="135">
        <v>2267.962</v>
      </c>
      <c r="K8" s="21">
        <v>56.69906</v>
      </c>
      <c r="L8" s="21">
        <v>1.771845</v>
      </c>
      <c r="M8" s="22">
        <v>2.3264329050000003</v>
      </c>
      <c r="N8" s="22">
        <v>4</v>
      </c>
      <c r="O8" s="136">
        <v>128.22265625</v>
      </c>
      <c r="P8" s="141" t="s">
        <v>69</v>
      </c>
      <c r="Q8" s="138"/>
      <c r="R8"/>
      <c r="S8"/>
    </row>
    <row r="9" spans="1:19" ht="16.5">
      <c r="A9" s="284">
        <v>43331</v>
      </c>
      <c r="B9" s="20" t="s">
        <v>158</v>
      </c>
      <c r="C9" s="142" t="s">
        <v>17</v>
      </c>
      <c r="D9" s="21" t="s">
        <v>15</v>
      </c>
      <c r="E9" s="21" t="s">
        <v>214</v>
      </c>
      <c r="F9" s="140" t="s">
        <v>215</v>
      </c>
      <c r="G9" s="21">
        <v>3</v>
      </c>
      <c r="H9" s="21">
        <v>2</v>
      </c>
      <c r="I9" s="21">
        <v>2</v>
      </c>
      <c r="J9" s="135">
        <v>1360.7772</v>
      </c>
      <c r="K9" s="21">
        <v>56.69906</v>
      </c>
      <c r="L9" s="21">
        <v>3.54369</v>
      </c>
      <c r="M9" s="22">
        <v>1.4210199499999998</v>
      </c>
      <c r="N9" s="22">
        <v>2.5</v>
      </c>
      <c r="O9" s="136">
        <v>125.3125</v>
      </c>
      <c r="P9" s="141" t="s">
        <v>69</v>
      </c>
      <c r="Q9" s="138"/>
      <c r="R9"/>
      <c r="S9"/>
    </row>
    <row r="10" spans="1:19" ht="16.5">
      <c r="A10" s="284">
        <v>43339</v>
      </c>
      <c r="B10" s="20" t="s">
        <v>71</v>
      </c>
      <c r="C10" s="142" t="s">
        <v>208</v>
      </c>
      <c r="D10" s="21" t="s">
        <v>15</v>
      </c>
      <c r="E10" s="21"/>
      <c r="F10" s="140" t="s">
        <v>135</v>
      </c>
      <c r="G10" s="21">
        <v>7</v>
      </c>
      <c r="H10" s="21">
        <v>1</v>
      </c>
      <c r="I10" s="21">
        <v>10</v>
      </c>
      <c r="J10" s="135">
        <v>3175.1468</v>
      </c>
      <c r="K10" s="21">
        <v>28.34953</v>
      </c>
      <c r="L10" s="21">
        <v>17.718449999999997</v>
      </c>
      <c r="M10" s="22">
        <v>3.22121478</v>
      </c>
      <c r="N10" s="22">
        <v>6</v>
      </c>
      <c r="O10" s="136">
        <v>118.359375</v>
      </c>
      <c r="P10" s="141" t="s">
        <v>69</v>
      </c>
      <c r="Q10" s="138"/>
      <c r="R10"/>
      <c r="S10"/>
    </row>
    <row r="11" spans="1:19" ht="16.5">
      <c r="A11" s="284">
        <v>43328</v>
      </c>
      <c r="B11" s="20" t="s">
        <v>158</v>
      </c>
      <c r="C11" s="142" t="s">
        <v>208</v>
      </c>
      <c r="D11" s="21" t="s">
        <v>15</v>
      </c>
      <c r="E11" s="21" t="s">
        <v>119</v>
      </c>
      <c r="F11" s="140" t="s">
        <v>184</v>
      </c>
      <c r="G11" s="21">
        <v>1</v>
      </c>
      <c r="H11" s="21">
        <v>2</v>
      </c>
      <c r="I11" s="21">
        <v>9</v>
      </c>
      <c r="J11" s="135">
        <f>G11*453.5924</f>
        <v>453.5924</v>
      </c>
      <c r="K11" s="21">
        <f>H11*28.34953</f>
        <v>56.69906</v>
      </c>
      <c r="L11" s="21">
        <f>I11*1.771845</f>
        <v>15.946604999999998</v>
      </c>
      <c r="M11" s="22">
        <f>(SUM(J11:L11))/1000</f>
        <v>0.526238065</v>
      </c>
      <c r="N11" s="22">
        <v>1</v>
      </c>
      <c r="O11" s="136">
        <f>(((((I11/16)+H11)/16)+G11)/N11*100)</f>
        <v>116.015625</v>
      </c>
      <c r="P11" s="141" t="s">
        <v>69</v>
      </c>
      <c r="Q11" s="138"/>
      <c r="R11"/>
      <c r="S11"/>
    </row>
    <row r="12" spans="1:19" ht="16.5">
      <c r="A12" s="284">
        <v>43341</v>
      </c>
      <c r="B12" s="20" t="s">
        <v>86</v>
      </c>
      <c r="C12" s="142" t="s">
        <v>208</v>
      </c>
      <c r="D12" s="21" t="s">
        <v>15</v>
      </c>
      <c r="E12" s="21" t="s">
        <v>67</v>
      </c>
      <c r="F12" s="140" t="s">
        <v>122</v>
      </c>
      <c r="G12" s="21">
        <v>5</v>
      </c>
      <c r="H12" s="21">
        <v>12</v>
      </c>
      <c r="I12" s="21">
        <v>1</v>
      </c>
      <c r="J12" s="135">
        <v>2267.962</v>
      </c>
      <c r="K12" s="21">
        <v>340.19436</v>
      </c>
      <c r="L12" s="21">
        <v>1.771845</v>
      </c>
      <c r="M12" s="22">
        <v>2.609928205</v>
      </c>
      <c r="N12" s="22">
        <v>5</v>
      </c>
      <c r="O12" s="136">
        <v>115.07812500000001</v>
      </c>
      <c r="P12" s="141" t="s">
        <v>69</v>
      </c>
      <c r="Q12" s="138"/>
      <c r="R12"/>
      <c r="S12"/>
    </row>
    <row r="13" spans="1:19" ht="16.5">
      <c r="A13" s="284">
        <v>43342</v>
      </c>
      <c r="B13" s="20" t="s">
        <v>121</v>
      </c>
      <c r="C13" s="142" t="s">
        <v>208</v>
      </c>
      <c r="D13" s="21" t="s">
        <v>15</v>
      </c>
      <c r="E13" s="21" t="s">
        <v>148</v>
      </c>
      <c r="F13" s="140" t="s">
        <v>185</v>
      </c>
      <c r="G13" s="21">
        <v>1</v>
      </c>
      <c r="H13" s="21">
        <v>11</v>
      </c>
      <c r="I13" s="21">
        <v>5</v>
      </c>
      <c r="J13" s="135">
        <v>453.5924</v>
      </c>
      <c r="K13" s="21">
        <v>311.84483</v>
      </c>
      <c r="L13" s="21">
        <v>8.859224999999999</v>
      </c>
      <c r="M13" s="22">
        <v>0.774296455</v>
      </c>
      <c r="N13" s="22">
        <v>1.5</v>
      </c>
      <c r="O13" s="136">
        <v>113.80208333333333</v>
      </c>
      <c r="P13" s="141" t="s">
        <v>69</v>
      </c>
      <c r="Q13" s="138"/>
      <c r="R13"/>
      <c r="S13"/>
    </row>
    <row r="14" spans="1:19" ht="16.5">
      <c r="A14" s="284">
        <v>43331</v>
      </c>
      <c r="B14" s="20" t="s">
        <v>162</v>
      </c>
      <c r="C14" s="142" t="s">
        <v>208</v>
      </c>
      <c r="D14" s="21" t="s">
        <v>15</v>
      </c>
      <c r="E14" s="21" t="s">
        <v>119</v>
      </c>
      <c r="F14" s="140" t="s">
        <v>184</v>
      </c>
      <c r="G14" s="21">
        <v>1</v>
      </c>
      <c r="H14" s="21">
        <v>2</v>
      </c>
      <c r="I14" s="21">
        <v>2</v>
      </c>
      <c r="J14" s="135">
        <v>453.5924</v>
      </c>
      <c r="K14" s="21">
        <v>56.69906</v>
      </c>
      <c r="L14" s="21">
        <v>3.54369</v>
      </c>
      <c r="M14" s="22">
        <v>0.51383515</v>
      </c>
      <c r="N14" s="22">
        <v>1</v>
      </c>
      <c r="O14" s="136">
        <v>113.28125</v>
      </c>
      <c r="P14" s="141" t="s">
        <v>69</v>
      </c>
      <c r="Q14" s="138"/>
      <c r="R14"/>
      <c r="S14"/>
    </row>
    <row r="15" spans="1:19" ht="16.5">
      <c r="A15" s="284">
        <v>43339</v>
      </c>
      <c r="B15" s="20" t="s">
        <v>87</v>
      </c>
      <c r="C15" s="142" t="s">
        <v>208</v>
      </c>
      <c r="D15" s="21" t="s">
        <v>15</v>
      </c>
      <c r="E15" s="21"/>
      <c r="F15" s="140" t="s">
        <v>135</v>
      </c>
      <c r="G15" s="21">
        <v>6</v>
      </c>
      <c r="H15" s="21">
        <v>11</v>
      </c>
      <c r="I15" s="21">
        <v>15</v>
      </c>
      <c r="J15" s="135">
        <v>2721.5544</v>
      </c>
      <c r="K15" s="21">
        <v>311.84483</v>
      </c>
      <c r="L15" s="21">
        <v>26.577675</v>
      </c>
      <c r="M15" s="22">
        <v>3.059976905</v>
      </c>
      <c r="N15" s="22">
        <v>6</v>
      </c>
      <c r="O15" s="136">
        <v>112.43489583333333</v>
      </c>
      <c r="P15" s="141" t="s">
        <v>69</v>
      </c>
      <c r="Q15" s="138"/>
      <c r="R15"/>
      <c r="S15"/>
    </row>
    <row r="16" spans="1:19" ht="16.5">
      <c r="A16" s="284">
        <v>43331</v>
      </c>
      <c r="B16" s="20" t="s">
        <v>57</v>
      </c>
      <c r="C16" s="142" t="s">
        <v>208</v>
      </c>
      <c r="D16" s="21" t="s">
        <v>15</v>
      </c>
      <c r="E16" s="21" t="s">
        <v>119</v>
      </c>
      <c r="F16" s="140" t="s">
        <v>184</v>
      </c>
      <c r="G16" s="21">
        <v>1</v>
      </c>
      <c r="H16" s="21">
        <v>1</v>
      </c>
      <c r="I16" s="21">
        <v>5</v>
      </c>
      <c r="J16" s="135">
        <v>453.5924</v>
      </c>
      <c r="K16" s="21">
        <v>28.34953</v>
      </c>
      <c r="L16" s="21">
        <v>8.859224999999999</v>
      </c>
      <c r="M16" s="22">
        <v>0.490801155</v>
      </c>
      <c r="N16" s="22">
        <v>1</v>
      </c>
      <c r="O16" s="136">
        <v>108.203125</v>
      </c>
      <c r="P16" s="141" t="s">
        <v>69</v>
      </c>
      <c r="Q16" s="138"/>
      <c r="R16"/>
      <c r="S16"/>
    </row>
    <row r="17" spans="1:19" ht="16.5">
      <c r="A17" s="284">
        <v>43327</v>
      </c>
      <c r="B17" s="20" t="s">
        <v>71</v>
      </c>
      <c r="C17" s="142" t="s">
        <v>17</v>
      </c>
      <c r="D17" s="21" t="s">
        <v>15</v>
      </c>
      <c r="E17" s="21" t="s">
        <v>105</v>
      </c>
      <c r="F17" s="140" t="s">
        <v>114</v>
      </c>
      <c r="G17" s="21">
        <v>4</v>
      </c>
      <c r="H17" s="21">
        <v>2</v>
      </c>
      <c r="I17" s="21">
        <v>9</v>
      </c>
      <c r="J17" s="135">
        <v>1814.3696</v>
      </c>
      <c r="K17" s="21">
        <v>56.69906</v>
      </c>
      <c r="L17" s="21">
        <v>15.946604999999998</v>
      </c>
      <c r="M17" s="22">
        <v>1.887015265</v>
      </c>
      <c r="N17" s="22">
        <v>4</v>
      </c>
      <c r="O17" s="136">
        <v>104.00390625</v>
      </c>
      <c r="P17" s="141" t="s">
        <v>69</v>
      </c>
      <c r="Q17" s="138"/>
      <c r="R17"/>
      <c r="S17"/>
    </row>
    <row r="18" spans="1:19" ht="16.5">
      <c r="A18" s="284">
        <v>43339</v>
      </c>
      <c r="B18" s="20" t="s">
        <v>209</v>
      </c>
      <c r="C18" s="142" t="s">
        <v>208</v>
      </c>
      <c r="D18" s="21" t="s">
        <v>15</v>
      </c>
      <c r="E18" s="21" t="s">
        <v>67</v>
      </c>
      <c r="F18" s="140" t="s">
        <v>110</v>
      </c>
      <c r="G18" s="21">
        <v>5</v>
      </c>
      <c r="H18" s="21">
        <v>2</v>
      </c>
      <c r="I18" s="21">
        <v>15</v>
      </c>
      <c r="J18" s="135">
        <v>2267.962</v>
      </c>
      <c r="K18" s="21">
        <v>56.69906</v>
      </c>
      <c r="L18" s="21">
        <v>26.577675</v>
      </c>
      <c r="M18" s="22">
        <v>2.351238735</v>
      </c>
      <c r="N18" s="22">
        <v>5</v>
      </c>
      <c r="O18" s="136">
        <v>103.67187499999999</v>
      </c>
      <c r="P18" s="141" t="s">
        <v>69</v>
      </c>
      <c r="Q18" s="138"/>
      <c r="R18"/>
      <c r="S18"/>
    </row>
    <row r="19" spans="1:19" ht="16.5">
      <c r="A19" s="284">
        <v>43343</v>
      </c>
      <c r="B19" s="20" t="s">
        <v>65</v>
      </c>
      <c r="C19" s="142" t="s">
        <v>208</v>
      </c>
      <c r="D19" s="21" t="s">
        <v>15</v>
      </c>
      <c r="E19" s="21" t="s">
        <v>115</v>
      </c>
      <c r="F19" s="140" t="s">
        <v>116</v>
      </c>
      <c r="G19" s="21">
        <v>9</v>
      </c>
      <c r="H19" s="21">
        <v>3</v>
      </c>
      <c r="I19" s="21">
        <v>2</v>
      </c>
      <c r="J19" s="135">
        <v>4082.3316</v>
      </c>
      <c r="K19" s="21">
        <v>85.04859</v>
      </c>
      <c r="L19" s="21">
        <v>3.54369</v>
      </c>
      <c r="M19" s="22">
        <v>4.17092388</v>
      </c>
      <c r="N19" s="22">
        <v>9</v>
      </c>
      <c r="O19" s="136">
        <v>102.17013888888889</v>
      </c>
      <c r="P19" s="141" t="s">
        <v>69</v>
      </c>
      <c r="Q19" s="138"/>
      <c r="R19"/>
      <c r="S19"/>
    </row>
    <row r="20" spans="1:19" ht="16.5">
      <c r="A20" s="284">
        <v>43331</v>
      </c>
      <c r="B20" s="20" t="s">
        <v>57</v>
      </c>
      <c r="C20" s="142" t="s">
        <v>208</v>
      </c>
      <c r="D20" s="21" t="s">
        <v>15</v>
      </c>
      <c r="E20" s="21" t="s">
        <v>119</v>
      </c>
      <c r="F20" s="140" t="s">
        <v>190</v>
      </c>
      <c r="G20" s="21">
        <v>1</v>
      </c>
      <c r="H20" s="21">
        <v>3</v>
      </c>
      <c r="I20" s="21">
        <v>15</v>
      </c>
      <c r="J20" s="135">
        <v>453.5924</v>
      </c>
      <c r="K20" s="21">
        <v>85.04859</v>
      </c>
      <c r="L20" s="21">
        <v>26.577675</v>
      </c>
      <c r="M20" s="22">
        <v>0.565218665</v>
      </c>
      <c r="N20" s="22">
        <v>1.25</v>
      </c>
      <c r="O20" s="136">
        <v>99.6875</v>
      </c>
      <c r="P20" s="141" t="s">
        <v>69</v>
      </c>
      <c r="Q20" s="138"/>
      <c r="R20"/>
      <c r="S20"/>
    </row>
    <row r="21" spans="1:19" ht="16.5">
      <c r="A21" s="284">
        <v>43341</v>
      </c>
      <c r="B21" s="20" t="s">
        <v>87</v>
      </c>
      <c r="C21" s="142" t="s">
        <v>208</v>
      </c>
      <c r="D21" s="21" t="s">
        <v>15</v>
      </c>
      <c r="E21" s="21" t="s">
        <v>67</v>
      </c>
      <c r="F21" s="140" t="s">
        <v>122</v>
      </c>
      <c r="G21" s="21">
        <v>4</v>
      </c>
      <c r="H21" s="21">
        <v>13</v>
      </c>
      <c r="I21" s="21">
        <v>4</v>
      </c>
      <c r="J21" s="135">
        <v>1814.3696</v>
      </c>
      <c r="K21" s="21">
        <v>368.54389000000003</v>
      </c>
      <c r="L21" s="21">
        <v>7.08738</v>
      </c>
      <c r="M21" s="22">
        <v>2.19000087</v>
      </c>
      <c r="N21" s="22">
        <v>5</v>
      </c>
      <c r="O21" s="136">
        <v>96.5625</v>
      </c>
      <c r="P21" s="141" t="s">
        <v>69</v>
      </c>
      <c r="Q21" s="138"/>
      <c r="R21"/>
      <c r="S21"/>
    </row>
    <row r="22" spans="1:19" ht="16.5">
      <c r="A22" s="284">
        <v>43334</v>
      </c>
      <c r="B22" s="20" t="s">
        <v>106</v>
      </c>
      <c r="C22" s="142" t="s">
        <v>208</v>
      </c>
      <c r="D22" s="21" t="s">
        <v>15</v>
      </c>
      <c r="E22" s="21" t="s">
        <v>148</v>
      </c>
      <c r="F22" s="140" t="s">
        <v>185</v>
      </c>
      <c r="G22" s="21">
        <v>1</v>
      </c>
      <c r="H22" s="21">
        <v>7</v>
      </c>
      <c r="I22" s="21">
        <v>2</v>
      </c>
      <c r="J22" s="135">
        <v>453.5924</v>
      </c>
      <c r="K22" s="21">
        <v>198.44671</v>
      </c>
      <c r="L22" s="21">
        <v>3.54369</v>
      </c>
      <c r="M22" s="22">
        <v>0.6555827999999999</v>
      </c>
      <c r="N22" s="22">
        <v>1.5</v>
      </c>
      <c r="O22" s="136">
        <v>96.35416666666666</v>
      </c>
      <c r="P22" s="141"/>
      <c r="Q22" s="138"/>
      <c r="R22"/>
      <c r="S22"/>
    </row>
    <row r="23" spans="1:19" ht="16.5">
      <c r="A23" s="284">
        <v>43339</v>
      </c>
      <c r="B23" s="20" t="s">
        <v>87</v>
      </c>
      <c r="C23" s="142" t="s">
        <v>208</v>
      </c>
      <c r="D23" s="21" t="s">
        <v>15</v>
      </c>
      <c r="E23" s="21"/>
      <c r="F23" s="140" t="s">
        <v>184</v>
      </c>
      <c r="G23" s="21">
        <v>0</v>
      </c>
      <c r="H23" s="21">
        <v>14</v>
      </c>
      <c r="I23" s="21">
        <v>15</v>
      </c>
      <c r="J23" s="135">
        <v>0</v>
      </c>
      <c r="K23" s="21">
        <v>396.89342</v>
      </c>
      <c r="L23" s="21">
        <v>26.577675</v>
      </c>
      <c r="M23" s="22">
        <v>0.42347109499999996</v>
      </c>
      <c r="N23" s="22">
        <v>1</v>
      </c>
      <c r="O23" s="136">
        <v>93.359375</v>
      </c>
      <c r="P23" s="141" t="s">
        <v>69</v>
      </c>
      <c r="Q23" s="138"/>
      <c r="R23"/>
      <c r="S23"/>
    </row>
    <row r="24" spans="1:19" ht="16.5">
      <c r="A24" s="284">
        <v>43319</v>
      </c>
      <c r="B24" s="20" t="s">
        <v>65</v>
      </c>
      <c r="C24" s="142" t="s">
        <v>17</v>
      </c>
      <c r="D24" s="21" t="s">
        <v>15</v>
      </c>
      <c r="E24" s="21" t="s">
        <v>148</v>
      </c>
      <c r="F24" s="140" t="s">
        <v>187</v>
      </c>
      <c r="G24" s="21">
        <v>0</v>
      </c>
      <c r="H24" s="21">
        <v>14</v>
      </c>
      <c r="I24" s="21">
        <v>13</v>
      </c>
      <c r="J24" s="135">
        <v>0</v>
      </c>
      <c r="K24" s="21">
        <v>396.89342</v>
      </c>
      <c r="L24" s="21">
        <v>23.033984999999998</v>
      </c>
      <c r="M24" s="22">
        <v>0.419927405</v>
      </c>
      <c r="N24" s="22">
        <v>1</v>
      </c>
      <c r="O24" s="136">
        <v>92.578125</v>
      </c>
      <c r="P24" s="141" t="s">
        <v>69</v>
      </c>
      <c r="Q24" s="138"/>
      <c r="R24"/>
      <c r="S24"/>
    </row>
    <row r="25" spans="1:19" ht="16.5">
      <c r="A25" s="284">
        <v>43331</v>
      </c>
      <c r="B25" s="20" t="s">
        <v>158</v>
      </c>
      <c r="C25" s="142" t="s">
        <v>17</v>
      </c>
      <c r="D25" s="21" t="s">
        <v>15</v>
      </c>
      <c r="E25" s="21" t="s">
        <v>214</v>
      </c>
      <c r="F25" s="140" t="s">
        <v>114</v>
      </c>
      <c r="G25" s="21">
        <v>3</v>
      </c>
      <c r="H25" s="21">
        <v>7</v>
      </c>
      <c r="I25" s="21">
        <v>2</v>
      </c>
      <c r="J25" s="135">
        <v>1360.7772</v>
      </c>
      <c r="K25" s="21">
        <v>198.44671</v>
      </c>
      <c r="L25" s="21">
        <v>3.54369</v>
      </c>
      <c r="M25" s="22">
        <v>1.5627676</v>
      </c>
      <c r="N25" s="22">
        <v>4</v>
      </c>
      <c r="O25" s="136">
        <v>86.1328125</v>
      </c>
      <c r="P25" s="141" t="s">
        <v>69</v>
      </c>
      <c r="Q25" s="138"/>
      <c r="R25"/>
      <c r="S25"/>
    </row>
    <row r="26" spans="1:19" ht="16.5">
      <c r="A26" s="284">
        <v>43333</v>
      </c>
      <c r="B26" s="20" t="s">
        <v>158</v>
      </c>
      <c r="C26" s="142" t="s">
        <v>208</v>
      </c>
      <c r="D26" s="21" t="s">
        <v>15</v>
      </c>
      <c r="E26" s="21" t="s">
        <v>148</v>
      </c>
      <c r="F26" s="140" t="s">
        <v>217</v>
      </c>
      <c r="G26" s="21">
        <v>1</v>
      </c>
      <c r="H26" s="21">
        <v>0</v>
      </c>
      <c r="I26" s="21">
        <v>6</v>
      </c>
      <c r="J26" s="135">
        <f>G26*453.5924</f>
        <v>453.5924</v>
      </c>
      <c r="K26" s="21">
        <f>H26*28.34953</f>
        <v>0</v>
      </c>
      <c r="L26" s="21">
        <f>I26*1.771845</f>
        <v>10.63107</v>
      </c>
      <c r="M26" s="22">
        <f>(SUM(J26:L26))/1000</f>
        <v>0.46422347</v>
      </c>
      <c r="N26" s="22">
        <v>1.25</v>
      </c>
      <c r="O26" s="136">
        <f>(((((I26/16)+H26)/16)+G26)/N26*100)</f>
        <v>81.875</v>
      </c>
      <c r="P26" s="141"/>
      <c r="Q26" s="138"/>
      <c r="R26"/>
      <c r="S26"/>
    </row>
    <row r="27" spans="1:19" ht="16.5">
      <c r="A27" s="284">
        <v>43338</v>
      </c>
      <c r="B27" s="20" t="s">
        <v>57</v>
      </c>
      <c r="C27" s="142" t="s">
        <v>208</v>
      </c>
      <c r="D27" s="21" t="s">
        <v>15</v>
      </c>
      <c r="E27" s="21"/>
      <c r="F27" s="140" t="s">
        <v>187</v>
      </c>
      <c r="G27" s="21">
        <v>0</v>
      </c>
      <c r="H27" s="21">
        <v>13</v>
      </c>
      <c r="I27" s="21">
        <v>0</v>
      </c>
      <c r="J27" s="135">
        <v>0</v>
      </c>
      <c r="K27" s="21">
        <v>368.54389000000003</v>
      </c>
      <c r="L27" s="21">
        <v>0</v>
      </c>
      <c r="M27" s="22">
        <v>0.36854389000000004</v>
      </c>
      <c r="N27" s="22">
        <v>1</v>
      </c>
      <c r="O27" s="136">
        <v>81.25</v>
      </c>
      <c r="P27" s="141" t="s">
        <v>69</v>
      </c>
      <c r="Q27" s="138"/>
      <c r="R27"/>
      <c r="S27"/>
    </row>
    <row r="28" spans="1:19" ht="16.5">
      <c r="A28" s="284">
        <v>43328</v>
      </c>
      <c r="B28" s="20" t="s">
        <v>64</v>
      </c>
      <c r="C28" s="142" t="s">
        <v>17</v>
      </c>
      <c r="D28" s="21" t="s">
        <v>15</v>
      </c>
      <c r="E28" s="21" t="s">
        <v>105</v>
      </c>
      <c r="F28" s="140" t="s">
        <v>89</v>
      </c>
      <c r="G28" s="21">
        <v>1</v>
      </c>
      <c r="H28" s="21">
        <v>5</v>
      </c>
      <c r="I28" s="21">
        <v>0</v>
      </c>
      <c r="J28" s="135">
        <v>453.5924</v>
      </c>
      <c r="K28" s="21">
        <v>141.74765000000002</v>
      </c>
      <c r="L28" s="21">
        <v>0</v>
      </c>
      <c r="M28" s="22">
        <v>0.59534005</v>
      </c>
      <c r="N28" s="22">
        <v>1.625</v>
      </c>
      <c r="O28" s="136">
        <v>80.76923076923077</v>
      </c>
      <c r="P28" s="141"/>
      <c r="Q28" s="138"/>
      <c r="R28"/>
      <c r="S28"/>
    </row>
    <row r="29" spans="1:19" ht="16.5">
      <c r="A29" s="284">
        <v>43337</v>
      </c>
      <c r="B29" s="20" t="s">
        <v>121</v>
      </c>
      <c r="C29" s="142" t="s">
        <v>208</v>
      </c>
      <c r="D29" s="21" t="s">
        <v>15</v>
      </c>
      <c r="E29" s="21" t="s">
        <v>67</v>
      </c>
      <c r="F29" s="140" t="s">
        <v>89</v>
      </c>
      <c r="G29" s="21">
        <v>1</v>
      </c>
      <c r="H29" s="21">
        <v>4</v>
      </c>
      <c r="I29" s="21">
        <v>15</v>
      </c>
      <c r="J29" s="135">
        <v>453.5924</v>
      </c>
      <c r="K29" s="21">
        <v>113.39812</v>
      </c>
      <c r="L29" s="21">
        <v>26.577675</v>
      </c>
      <c r="M29" s="22">
        <v>0.593568195</v>
      </c>
      <c r="N29" s="22">
        <v>1.625</v>
      </c>
      <c r="O29" s="136">
        <v>80.52884615384616</v>
      </c>
      <c r="P29" s="141"/>
      <c r="Q29" s="138"/>
      <c r="R29"/>
      <c r="S29"/>
    </row>
    <row r="30" spans="1:19" ht="16.5">
      <c r="A30" s="284">
        <v>43322</v>
      </c>
      <c r="B30" s="20" t="s">
        <v>216</v>
      </c>
      <c r="C30" s="142" t="s">
        <v>17</v>
      </c>
      <c r="D30" s="21" t="s">
        <v>15</v>
      </c>
      <c r="E30" s="21" t="s">
        <v>115</v>
      </c>
      <c r="F30" s="140" t="s">
        <v>110</v>
      </c>
      <c r="G30" s="21">
        <v>4</v>
      </c>
      <c r="H30" s="21">
        <v>0</v>
      </c>
      <c r="I30" s="21">
        <v>1</v>
      </c>
      <c r="J30" s="135">
        <v>1814.3696</v>
      </c>
      <c r="K30" s="21">
        <v>0</v>
      </c>
      <c r="L30" s="21">
        <v>1.771845</v>
      </c>
      <c r="M30" s="22">
        <v>1.816141445</v>
      </c>
      <c r="N30" s="22">
        <v>5</v>
      </c>
      <c r="O30" s="136">
        <v>80.078125</v>
      </c>
      <c r="P30" s="141" t="s">
        <v>69</v>
      </c>
      <c r="Q30" s="138"/>
      <c r="R30"/>
      <c r="S30"/>
    </row>
    <row r="31" spans="1:19" ht="16.5">
      <c r="A31" s="284">
        <v>43334</v>
      </c>
      <c r="B31" s="20" t="s">
        <v>106</v>
      </c>
      <c r="C31" s="142" t="s">
        <v>208</v>
      </c>
      <c r="D31" s="21" t="s">
        <v>15</v>
      </c>
      <c r="E31" s="21" t="s">
        <v>148</v>
      </c>
      <c r="F31" s="140" t="s">
        <v>89</v>
      </c>
      <c r="G31" s="21">
        <v>1</v>
      </c>
      <c r="H31" s="21">
        <v>4</v>
      </c>
      <c r="I31" s="21">
        <v>6</v>
      </c>
      <c r="J31" s="135">
        <v>453.5924</v>
      </c>
      <c r="K31" s="21">
        <v>113.39812</v>
      </c>
      <c r="L31" s="21">
        <v>10.63107</v>
      </c>
      <c r="M31" s="22">
        <v>0.5776215900000001</v>
      </c>
      <c r="N31" s="22">
        <v>1.625</v>
      </c>
      <c r="O31" s="136">
        <v>78.36538461538461</v>
      </c>
      <c r="P31" s="141"/>
      <c r="Q31" s="138"/>
      <c r="R31"/>
      <c r="S31"/>
    </row>
    <row r="32" spans="1:19" ht="16.5">
      <c r="A32" s="284">
        <v>43343</v>
      </c>
      <c r="B32" s="20" t="s">
        <v>57</v>
      </c>
      <c r="C32" s="142" t="s">
        <v>208</v>
      </c>
      <c r="D32" s="21" t="s">
        <v>15</v>
      </c>
      <c r="E32" s="21" t="s">
        <v>115</v>
      </c>
      <c r="F32" s="140" t="s">
        <v>61</v>
      </c>
      <c r="G32" s="21">
        <v>2</v>
      </c>
      <c r="H32" s="21">
        <v>2</v>
      </c>
      <c r="I32" s="21">
        <v>4</v>
      </c>
      <c r="J32" s="135">
        <v>907.1848</v>
      </c>
      <c r="K32" s="21">
        <v>56.69906</v>
      </c>
      <c r="L32" s="21">
        <v>7.08738</v>
      </c>
      <c r="M32" s="22">
        <v>0.9709712400000001</v>
      </c>
      <c r="N32" s="22">
        <v>2.75</v>
      </c>
      <c r="O32" s="136">
        <v>77.8409090909091</v>
      </c>
      <c r="P32" s="141" t="s">
        <v>69</v>
      </c>
      <c r="Q32" s="138"/>
      <c r="R32"/>
      <c r="S32"/>
    </row>
    <row r="33" spans="1:19" ht="16.5">
      <c r="A33" s="284">
        <v>43324</v>
      </c>
      <c r="B33" s="20" t="s">
        <v>118</v>
      </c>
      <c r="C33" s="142" t="s">
        <v>17</v>
      </c>
      <c r="D33" s="21" t="s">
        <v>15</v>
      </c>
      <c r="E33" s="21" t="s">
        <v>148</v>
      </c>
      <c r="F33" s="140" t="s">
        <v>217</v>
      </c>
      <c r="G33" s="21">
        <v>0</v>
      </c>
      <c r="H33" s="21">
        <v>15</v>
      </c>
      <c r="I33" s="21">
        <v>6</v>
      </c>
      <c r="J33" s="135">
        <v>0</v>
      </c>
      <c r="K33" s="21">
        <v>425.24295</v>
      </c>
      <c r="L33" s="21">
        <v>10.63107</v>
      </c>
      <c r="M33" s="22">
        <v>0.43587402000000003</v>
      </c>
      <c r="N33" s="22">
        <v>1.25</v>
      </c>
      <c r="O33" s="136">
        <v>76.875</v>
      </c>
      <c r="P33" s="141"/>
      <c r="Q33" s="138"/>
      <c r="R33"/>
      <c r="S33"/>
    </row>
    <row r="34" spans="1:19" ht="16.5">
      <c r="A34" s="284">
        <v>43335</v>
      </c>
      <c r="B34" s="20" t="s">
        <v>71</v>
      </c>
      <c r="C34" s="142" t="s">
        <v>208</v>
      </c>
      <c r="D34" s="21" t="s">
        <v>15</v>
      </c>
      <c r="E34" s="21" t="s">
        <v>105</v>
      </c>
      <c r="F34" s="140" t="s">
        <v>136</v>
      </c>
      <c r="G34" s="21">
        <v>3</v>
      </c>
      <c r="H34" s="21">
        <v>13</v>
      </c>
      <c r="I34" s="21">
        <v>3</v>
      </c>
      <c r="J34" s="135">
        <v>1360.7772</v>
      </c>
      <c r="K34" s="21">
        <v>368.54389000000003</v>
      </c>
      <c r="L34" s="21">
        <v>5.315535</v>
      </c>
      <c r="M34" s="22">
        <v>1.7346366249999998</v>
      </c>
      <c r="N34" s="22">
        <v>5</v>
      </c>
      <c r="O34" s="136">
        <v>76.484375</v>
      </c>
      <c r="P34" s="141" t="s">
        <v>69</v>
      </c>
      <c r="Q34" s="138"/>
      <c r="R34"/>
      <c r="S34"/>
    </row>
    <row r="35" spans="1:19" ht="16.5">
      <c r="A35" s="284">
        <v>43331</v>
      </c>
      <c r="B35" s="20" t="s">
        <v>86</v>
      </c>
      <c r="C35" s="142" t="s">
        <v>17</v>
      </c>
      <c r="D35" s="21" t="s">
        <v>15</v>
      </c>
      <c r="E35" s="21" t="s">
        <v>148</v>
      </c>
      <c r="F35" s="140" t="s">
        <v>89</v>
      </c>
      <c r="G35" s="21">
        <v>1</v>
      </c>
      <c r="H35" s="21">
        <v>3</v>
      </c>
      <c r="I35" s="21">
        <v>8</v>
      </c>
      <c r="J35" s="135">
        <v>453.5924</v>
      </c>
      <c r="K35" s="21">
        <v>85.04859</v>
      </c>
      <c r="L35" s="21">
        <v>14.17476</v>
      </c>
      <c r="M35" s="22">
        <v>0.5528157499999999</v>
      </c>
      <c r="N35" s="22">
        <v>1.625</v>
      </c>
      <c r="O35" s="136">
        <v>75</v>
      </c>
      <c r="P35" s="141"/>
      <c r="Q35" s="138"/>
      <c r="R35"/>
      <c r="S35"/>
    </row>
    <row r="36" spans="1:19" ht="16.5">
      <c r="A36" s="284">
        <v>43340</v>
      </c>
      <c r="B36" s="20" t="s">
        <v>210</v>
      </c>
      <c r="C36" s="142" t="s">
        <v>208</v>
      </c>
      <c r="D36" s="21" t="s">
        <v>15</v>
      </c>
      <c r="E36" s="21" t="s">
        <v>105</v>
      </c>
      <c r="F36" s="140" t="s">
        <v>114</v>
      </c>
      <c r="G36" s="21">
        <v>2</v>
      </c>
      <c r="H36" s="21">
        <v>14</v>
      </c>
      <c r="I36" s="21">
        <v>15</v>
      </c>
      <c r="J36" s="135">
        <v>907.1848</v>
      </c>
      <c r="K36" s="21">
        <v>396.89342</v>
      </c>
      <c r="L36" s="21">
        <v>26.577675</v>
      </c>
      <c r="M36" s="22">
        <v>1.3306558949999998</v>
      </c>
      <c r="N36" s="22">
        <v>4</v>
      </c>
      <c r="O36" s="136">
        <v>73.33984375</v>
      </c>
      <c r="P36" s="141" t="s">
        <v>69</v>
      </c>
      <c r="Q36" s="138"/>
      <c r="R36"/>
      <c r="S36"/>
    </row>
    <row r="37" spans="1:19" ht="16.5">
      <c r="A37" s="284">
        <v>43334</v>
      </c>
      <c r="B37" s="20" t="s">
        <v>64</v>
      </c>
      <c r="C37" s="142" t="s">
        <v>208</v>
      </c>
      <c r="D37" s="21" t="s">
        <v>15</v>
      </c>
      <c r="E37" s="21" t="s">
        <v>67</v>
      </c>
      <c r="F37" s="140" t="s">
        <v>122</v>
      </c>
      <c r="G37" s="21">
        <v>3</v>
      </c>
      <c r="H37" s="21">
        <v>9</v>
      </c>
      <c r="I37" s="21">
        <v>11</v>
      </c>
      <c r="J37" s="135">
        <v>1360.7772</v>
      </c>
      <c r="K37" s="21">
        <v>255.14577000000003</v>
      </c>
      <c r="L37" s="21">
        <v>19.490295</v>
      </c>
      <c r="M37" s="22">
        <v>1.6354132650000002</v>
      </c>
      <c r="N37" s="22">
        <v>5</v>
      </c>
      <c r="O37" s="136">
        <v>72.109375</v>
      </c>
      <c r="P37" s="141" t="s">
        <v>69</v>
      </c>
      <c r="Q37" s="138"/>
      <c r="R37"/>
      <c r="S37"/>
    </row>
    <row r="38" spans="1:19" ht="16.5">
      <c r="A38" s="284">
        <v>43341</v>
      </c>
      <c r="B38" s="20" t="s">
        <v>57</v>
      </c>
      <c r="C38" s="142" t="s">
        <v>208</v>
      </c>
      <c r="D38" s="21" t="s">
        <v>15</v>
      </c>
      <c r="E38" s="21" t="s">
        <v>148</v>
      </c>
      <c r="F38" s="140" t="s">
        <v>185</v>
      </c>
      <c r="G38" s="21">
        <v>1</v>
      </c>
      <c r="H38" s="21">
        <v>0</v>
      </c>
      <c r="I38" s="21">
        <v>15</v>
      </c>
      <c r="J38" s="135">
        <v>453.5924</v>
      </c>
      <c r="K38" s="21">
        <v>0</v>
      </c>
      <c r="L38" s="21">
        <v>26.577675</v>
      </c>
      <c r="M38" s="22">
        <v>0.480170075</v>
      </c>
      <c r="N38" s="22">
        <v>1.5</v>
      </c>
      <c r="O38" s="136">
        <v>70.57291666666666</v>
      </c>
      <c r="P38" s="141" t="s">
        <v>69</v>
      </c>
      <c r="Q38" s="138"/>
      <c r="R38"/>
      <c r="S38"/>
    </row>
    <row r="39" spans="1:19" ht="16.5">
      <c r="A39" s="284">
        <v>43340</v>
      </c>
      <c r="B39" s="20" t="s">
        <v>73</v>
      </c>
      <c r="C39" s="142" t="s">
        <v>208</v>
      </c>
      <c r="D39" s="21" t="s">
        <v>15</v>
      </c>
      <c r="E39" s="21" t="s">
        <v>105</v>
      </c>
      <c r="F39" s="140" t="s">
        <v>135</v>
      </c>
      <c r="G39" s="21">
        <v>4</v>
      </c>
      <c r="H39" s="21">
        <v>3</v>
      </c>
      <c r="I39" s="21">
        <v>6</v>
      </c>
      <c r="J39" s="135">
        <v>1814.3696</v>
      </c>
      <c r="K39" s="21">
        <v>85.04859</v>
      </c>
      <c r="L39" s="21">
        <v>10.63107</v>
      </c>
      <c r="M39" s="22">
        <v>1.91004926</v>
      </c>
      <c r="N39" s="22">
        <v>6</v>
      </c>
      <c r="O39" s="136">
        <v>70.18229166666666</v>
      </c>
      <c r="P39" s="141" t="s">
        <v>69</v>
      </c>
      <c r="Q39" s="138"/>
      <c r="R39"/>
      <c r="S39"/>
    </row>
    <row r="40" spans="1:19" ht="16.5">
      <c r="A40" s="284">
        <v>43338</v>
      </c>
      <c r="B40" s="20" t="s">
        <v>210</v>
      </c>
      <c r="C40" s="142" t="s">
        <v>208</v>
      </c>
      <c r="D40" s="21" t="s">
        <v>15</v>
      </c>
      <c r="E40" s="21" t="s">
        <v>105</v>
      </c>
      <c r="F40" s="140" t="s">
        <v>136</v>
      </c>
      <c r="G40" s="21">
        <v>3</v>
      </c>
      <c r="H40" s="21">
        <v>7</v>
      </c>
      <c r="I40" s="21">
        <v>3</v>
      </c>
      <c r="J40" s="135">
        <v>1360.7772</v>
      </c>
      <c r="K40" s="21">
        <v>198.44671</v>
      </c>
      <c r="L40" s="21">
        <v>5.315535</v>
      </c>
      <c r="M40" s="22">
        <v>1.5645394449999999</v>
      </c>
      <c r="N40" s="22">
        <v>5</v>
      </c>
      <c r="O40" s="136">
        <v>68.984375</v>
      </c>
      <c r="P40" s="141" t="s">
        <v>69</v>
      </c>
      <c r="Q40" s="138"/>
      <c r="R40"/>
      <c r="S40"/>
    </row>
    <row r="41" spans="1:19" ht="16.5">
      <c r="A41" s="284">
        <v>43331</v>
      </c>
      <c r="B41" s="20" t="s">
        <v>162</v>
      </c>
      <c r="C41" s="142" t="s">
        <v>208</v>
      </c>
      <c r="D41" s="21" t="s">
        <v>15</v>
      </c>
      <c r="E41" s="21" t="s">
        <v>119</v>
      </c>
      <c r="F41" s="140" t="s">
        <v>120</v>
      </c>
      <c r="G41" s="21">
        <v>5</v>
      </c>
      <c r="H41" s="21">
        <v>7</v>
      </c>
      <c r="I41" s="21">
        <v>1</v>
      </c>
      <c r="J41" s="135">
        <v>2267.962</v>
      </c>
      <c r="K41" s="21">
        <v>198.44671</v>
      </c>
      <c r="L41" s="21">
        <v>1.771845</v>
      </c>
      <c r="M41" s="22">
        <v>2.4681805550000004</v>
      </c>
      <c r="N41" s="22">
        <v>8</v>
      </c>
      <c r="O41" s="136">
        <v>68.017578125</v>
      </c>
      <c r="P41" s="141" t="s">
        <v>69</v>
      </c>
      <c r="Q41" s="138"/>
      <c r="R41"/>
      <c r="S41"/>
    </row>
    <row r="42" spans="1:19" ht="16.5">
      <c r="A42" s="284">
        <v>43339</v>
      </c>
      <c r="B42" s="20" t="s">
        <v>211</v>
      </c>
      <c r="C42" s="142" t="s">
        <v>208</v>
      </c>
      <c r="D42" s="21" t="s">
        <v>15</v>
      </c>
      <c r="E42" s="21" t="s">
        <v>67</v>
      </c>
      <c r="F42" s="140" t="s">
        <v>110</v>
      </c>
      <c r="G42" s="21">
        <v>3</v>
      </c>
      <c r="H42" s="21">
        <v>6</v>
      </c>
      <c r="I42" s="21">
        <v>0</v>
      </c>
      <c r="J42" s="135">
        <v>1360.7772</v>
      </c>
      <c r="K42" s="21">
        <v>170.09718</v>
      </c>
      <c r="L42" s="21">
        <v>0</v>
      </c>
      <c r="M42" s="22">
        <v>1.53087438</v>
      </c>
      <c r="N42" s="22">
        <v>5</v>
      </c>
      <c r="O42" s="136">
        <v>67.5</v>
      </c>
      <c r="P42" s="141" t="s">
        <v>69</v>
      </c>
      <c r="Q42" s="138"/>
      <c r="R42"/>
      <c r="S42"/>
    </row>
    <row r="43" spans="1:19" ht="16.5">
      <c r="A43" s="284">
        <v>43334</v>
      </c>
      <c r="B43" s="20" t="s">
        <v>72</v>
      </c>
      <c r="C43" s="142" t="s">
        <v>208</v>
      </c>
      <c r="D43" s="21" t="s">
        <v>15</v>
      </c>
      <c r="E43" s="21" t="s">
        <v>148</v>
      </c>
      <c r="F43" s="140" t="s">
        <v>89</v>
      </c>
      <c r="G43" s="21">
        <v>1</v>
      </c>
      <c r="H43" s="21">
        <v>1</v>
      </c>
      <c r="I43" s="21">
        <v>1</v>
      </c>
      <c r="J43" s="135">
        <v>453.5924</v>
      </c>
      <c r="K43" s="21">
        <v>28.34953</v>
      </c>
      <c r="L43" s="21">
        <v>1.771845</v>
      </c>
      <c r="M43" s="22">
        <v>0.483713775</v>
      </c>
      <c r="N43" s="22">
        <v>1.625</v>
      </c>
      <c r="O43" s="136">
        <v>65.625</v>
      </c>
      <c r="P43" s="141"/>
      <c r="Q43" s="138"/>
      <c r="R43"/>
      <c r="S43"/>
    </row>
    <row r="44" spans="1:19" ht="16.5">
      <c r="A44" s="284">
        <v>43327</v>
      </c>
      <c r="B44" s="20" t="s">
        <v>71</v>
      </c>
      <c r="C44" s="142" t="s">
        <v>17</v>
      </c>
      <c r="D44" s="21" t="s">
        <v>15</v>
      </c>
      <c r="E44" s="21" t="s">
        <v>105</v>
      </c>
      <c r="F44" s="140" t="s">
        <v>136</v>
      </c>
      <c r="G44" s="21">
        <v>3</v>
      </c>
      <c r="H44" s="21">
        <v>3</v>
      </c>
      <c r="I44" s="21">
        <v>11</v>
      </c>
      <c r="J44" s="135">
        <v>1360.7772</v>
      </c>
      <c r="K44" s="21">
        <v>85.04859</v>
      </c>
      <c r="L44" s="21">
        <v>19.490295</v>
      </c>
      <c r="M44" s="22">
        <v>1.4653160850000002</v>
      </c>
      <c r="N44" s="22">
        <v>5</v>
      </c>
      <c r="O44" s="136">
        <v>64.609375</v>
      </c>
      <c r="P44" s="141" t="s">
        <v>69</v>
      </c>
      <c r="Q44" s="138"/>
      <c r="R44"/>
      <c r="S44"/>
    </row>
    <row r="45" spans="1:19" ht="16.5">
      <c r="A45" s="284">
        <v>43330</v>
      </c>
      <c r="B45" s="20" t="s">
        <v>121</v>
      </c>
      <c r="C45" s="142" t="s">
        <v>208</v>
      </c>
      <c r="D45" s="21" t="s">
        <v>15</v>
      </c>
      <c r="E45" s="21" t="s">
        <v>67</v>
      </c>
      <c r="F45" s="140" t="s">
        <v>89</v>
      </c>
      <c r="G45" s="21">
        <v>1</v>
      </c>
      <c r="H45" s="21">
        <v>0</v>
      </c>
      <c r="I45" s="21">
        <v>12</v>
      </c>
      <c r="J45" s="135">
        <v>453.5924</v>
      </c>
      <c r="K45" s="21">
        <v>0</v>
      </c>
      <c r="L45" s="21">
        <v>21.26214</v>
      </c>
      <c r="M45" s="22">
        <v>0.47485454</v>
      </c>
      <c r="N45" s="22">
        <v>1.625</v>
      </c>
      <c r="O45" s="136">
        <v>64.42307692307693</v>
      </c>
      <c r="P45" s="141"/>
      <c r="Q45" s="138"/>
      <c r="R45"/>
      <c r="S45"/>
    </row>
    <row r="46" spans="1:19" ht="16.5">
      <c r="A46" s="284">
        <v>43328</v>
      </c>
      <c r="B46" s="20" t="s">
        <v>59</v>
      </c>
      <c r="C46" s="142" t="s">
        <v>17</v>
      </c>
      <c r="D46" s="21" t="s">
        <v>15</v>
      </c>
      <c r="E46" s="21" t="s">
        <v>115</v>
      </c>
      <c r="F46" s="140" t="s">
        <v>135</v>
      </c>
      <c r="G46" s="21">
        <v>3</v>
      </c>
      <c r="H46" s="21">
        <v>11</v>
      </c>
      <c r="I46" s="21">
        <v>10</v>
      </c>
      <c r="J46" s="135">
        <v>1360.7772</v>
      </c>
      <c r="K46" s="21">
        <v>311.84483</v>
      </c>
      <c r="L46" s="21">
        <v>17.718449999999997</v>
      </c>
      <c r="M46" s="22">
        <v>1.6903404800000001</v>
      </c>
      <c r="N46" s="22">
        <v>6</v>
      </c>
      <c r="O46" s="136">
        <v>62.109375</v>
      </c>
      <c r="P46" s="141" t="s">
        <v>69</v>
      </c>
      <c r="Q46" s="138"/>
      <c r="R46"/>
      <c r="S46"/>
    </row>
    <row r="47" spans="1:19" ht="16.5">
      <c r="A47" s="284">
        <v>43331</v>
      </c>
      <c r="B47" s="20" t="s">
        <v>71</v>
      </c>
      <c r="C47" s="142" t="s">
        <v>208</v>
      </c>
      <c r="D47" s="21" t="s">
        <v>15</v>
      </c>
      <c r="E47" s="21" t="s">
        <v>105</v>
      </c>
      <c r="F47" s="140" t="s">
        <v>136</v>
      </c>
      <c r="G47" s="21">
        <v>3</v>
      </c>
      <c r="H47" s="21">
        <v>0</v>
      </c>
      <c r="I47" s="21">
        <v>8</v>
      </c>
      <c r="J47" s="135">
        <v>1360.7772</v>
      </c>
      <c r="K47" s="21">
        <v>0</v>
      </c>
      <c r="L47" s="21">
        <v>14.17476</v>
      </c>
      <c r="M47" s="22">
        <v>1.3749519600000002</v>
      </c>
      <c r="N47" s="22">
        <v>5</v>
      </c>
      <c r="O47" s="136">
        <v>60.62499999999999</v>
      </c>
      <c r="P47" s="141" t="s">
        <v>69</v>
      </c>
      <c r="Q47" s="138"/>
      <c r="R47"/>
      <c r="S47"/>
    </row>
    <row r="48" spans="1:19" ht="16.5">
      <c r="A48" s="284">
        <v>43331</v>
      </c>
      <c r="B48" s="20" t="s">
        <v>71</v>
      </c>
      <c r="C48" s="142" t="s">
        <v>208</v>
      </c>
      <c r="D48" s="21" t="s">
        <v>15</v>
      </c>
      <c r="E48" s="21" t="s">
        <v>105</v>
      </c>
      <c r="F48" s="140" t="s">
        <v>159</v>
      </c>
      <c r="G48" s="21">
        <v>1</v>
      </c>
      <c r="H48" s="21">
        <v>2</v>
      </c>
      <c r="I48" s="21">
        <v>14</v>
      </c>
      <c r="J48" s="135">
        <v>453.5924</v>
      </c>
      <c r="K48" s="21">
        <v>56.69906</v>
      </c>
      <c r="L48" s="21">
        <v>24.80583</v>
      </c>
      <c r="M48" s="22">
        <v>0.5350972900000001</v>
      </c>
      <c r="N48" s="22">
        <v>2</v>
      </c>
      <c r="O48" s="136">
        <v>58.984375</v>
      </c>
      <c r="P48" s="141" t="s">
        <v>69</v>
      </c>
      <c r="Q48" s="138"/>
      <c r="R48"/>
      <c r="S48"/>
    </row>
    <row r="49" spans="1:19" ht="16.5">
      <c r="A49" s="284">
        <v>43341</v>
      </c>
      <c r="B49" s="20" t="s">
        <v>162</v>
      </c>
      <c r="C49" s="142" t="s">
        <v>208</v>
      </c>
      <c r="D49" s="21" t="s">
        <v>15</v>
      </c>
      <c r="E49" s="21" t="s">
        <v>148</v>
      </c>
      <c r="F49" s="140" t="s">
        <v>185</v>
      </c>
      <c r="G49" s="21">
        <v>0</v>
      </c>
      <c r="H49" s="21">
        <v>13</v>
      </c>
      <c r="I49" s="21">
        <v>12</v>
      </c>
      <c r="J49" s="135">
        <v>0</v>
      </c>
      <c r="K49" s="21">
        <v>368.54389000000003</v>
      </c>
      <c r="L49" s="21">
        <v>21.26214</v>
      </c>
      <c r="M49" s="22">
        <v>0.38980603</v>
      </c>
      <c r="N49" s="22">
        <v>1.5</v>
      </c>
      <c r="O49" s="136">
        <v>57.291666666666664</v>
      </c>
      <c r="P49" s="141" t="s">
        <v>69</v>
      </c>
      <c r="Q49" s="138"/>
      <c r="R49"/>
      <c r="S49"/>
    </row>
    <row r="50" spans="1:19" ht="16.5">
      <c r="A50" s="284">
        <v>43334</v>
      </c>
      <c r="B50" s="20" t="s">
        <v>75</v>
      </c>
      <c r="C50" s="142" t="s">
        <v>208</v>
      </c>
      <c r="D50" s="21" t="s">
        <v>15</v>
      </c>
      <c r="E50" s="21" t="s">
        <v>148</v>
      </c>
      <c r="F50" s="140" t="s">
        <v>89</v>
      </c>
      <c r="G50" s="21">
        <v>0</v>
      </c>
      <c r="H50" s="21">
        <v>14</v>
      </c>
      <c r="I50" s="21">
        <v>10</v>
      </c>
      <c r="J50" s="135">
        <v>0</v>
      </c>
      <c r="K50" s="21">
        <v>396.89342</v>
      </c>
      <c r="L50" s="21">
        <v>17.718449999999997</v>
      </c>
      <c r="M50" s="22">
        <v>0.41461187</v>
      </c>
      <c r="N50" s="22">
        <v>1.625</v>
      </c>
      <c r="O50" s="136">
        <v>56.25</v>
      </c>
      <c r="P50" s="141"/>
      <c r="Q50" s="138"/>
      <c r="R50"/>
      <c r="S50"/>
    </row>
    <row r="51" spans="1:19" ht="16.5">
      <c r="A51" s="284">
        <v>43331</v>
      </c>
      <c r="B51" s="20" t="s">
        <v>162</v>
      </c>
      <c r="C51" s="142" t="s">
        <v>208</v>
      </c>
      <c r="D51" s="21" t="s">
        <v>15</v>
      </c>
      <c r="E51" s="21" t="s">
        <v>119</v>
      </c>
      <c r="F51" s="140" t="s">
        <v>190</v>
      </c>
      <c r="G51" s="21">
        <v>0</v>
      </c>
      <c r="H51" s="21">
        <v>11</v>
      </c>
      <c r="I51" s="21">
        <v>1</v>
      </c>
      <c r="J51" s="135">
        <v>0</v>
      </c>
      <c r="K51" s="21">
        <v>311.84483</v>
      </c>
      <c r="L51" s="21">
        <v>1.771845</v>
      </c>
      <c r="M51" s="22">
        <v>0.313616675</v>
      </c>
      <c r="N51" s="22">
        <v>1.25</v>
      </c>
      <c r="O51" s="136">
        <v>55.3125</v>
      </c>
      <c r="P51" s="141" t="s">
        <v>69</v>
      </c>
      <c r="Q51" s="138"/>
      <c r="R51"/>
      <c r="S51"/>
    </row>
    <row r="52" spans="1:19" ht="16.5">
      <c r="A52" s="284">
        <v>43341</v>
      </c>
      <c r="B52" s="20" t="s">
        <v>121</v>
      </c>
      <c r="C52" s="142" t="s">
        <v>208</v>
      </c>
      <c r="D52" s="21" t="s">
        <v>15</v>
      </c>
      <c r="E52" s="21" t="s">
        <v>148</v>
      </c>
      <c r="F52" s="140" t="s">
        <v>89</v>
      </c>
      <c r="G52" s="21">
        <v>0</v>
      </c>
      <c r="H52" s="21">
        <v>13</v>
      </c>
      <c r="I52" s="21">
        <v>14</v>
      </c>
      <c r="J52" s="135">
        <v>0</v>
      </c>
      <c r="K52" s="21">
        <v>368.54389000000003</v>
      </c>
      <c r="L52" s="21">
        <v>24.80583</v>
      </c>
      <c r="M52" s="22">
        <v>0.39334972000000007</v>
      </c>
      <c r="N52" s="22">
        <v>1.625</v>
      </c>
      <c r="O52" s="136">
        <v>53.36538461538461</v>
      </c>
      <c r="P52" s="141"/>
      <c r="Q52" s="138"/>
      <c r="R52"/>
      <c r="S52"/>
    </row>
    <row r="53" spans="1:19" ht="16.5">
      <c r="A53" s="284">
        <v>43331</v>
      </c>
      <c r="B53" s="20" t="s">
        <v>212</v>
      </c>
      <c r="C53" s="142" t="s">
        <v>208</v>
      </c>
      <c r="D53" s="21" t="s">
        <v>15</v>
      </c>
      <c r="E53" s="21" t="s">
        <v>67</v>
      </c>
      <c r="F53" s="140" t="s">
        <v>89</v>
      </c>
      <c r="G53" s="21">
        <v>0</v>
      </c>
      <c r="H53" s="21">
        <v>13</v>
      </c>
      <c r="I53" s="21">
        <v>9</v>
      </c>
      <c r="J53" s="135">
        <v>0</v>
      </c>
      <c r="K53" s="21">
        <v>368.54389000000003</v>
      </c>
      <c r="L53" s="21">
        <v>15.946604999999998</v>
      </c>
      <c r="M53" s="22">
        <v>0.384490495</v>
      </c>
      <c r="N53" s="22">
        <v>1.625</v>
      </c>
      <c r="O53" s="136">
        <v>52.16346153846154</v>
      </c>
      <c r="P53" s="141"/>
      <c r="Q53" s="138"/>
      <c r="R53"/>
      <c r="S53"/>
    </row>
    <row r="54" spans="1:19" ht="16.5">
      <c r="A54" s="284">
        <v>43335</v>
      </c>
      <c r="B54" s="20" t="s">
        <v>113</v>
      </c>
      <c r="C54" s="142" t="s">
        <v>208</v>
      </c>
      <c r="D54" s="21" t="s">
        <v>15</v>
      </c>
      <c r="E54" s="21" t="s">
        <v>105</v>
      </c>
      <c r="F54" s="140" t="s">
        <v>136</v>
      </c>
      <c r="G54" s="21">
        <v>2</v>
      </c>
      <c r="H54" s="21">
        <v>9</v>
      </c>
      <c r="I54" s="21">
        <v>7</v>
      </c>
      <c r="J54" s="135">
        <v>907.1848</v>
      </c>
      <c r="K54" s="21">
        <v>255.14577000000003</v>
      </c>
      <c r="L54" s="21">
        <v>12.402915</v>
      </c>
      <c r="M54" s="22">
        <v>1.174733485</v>
      </c>
      <c r="N54" s="22">
        <v>5</v>
      </c>
      <c r="O54" s="136">
        <v>51.796875</v>
      </c>
      <c r="P54" s="141"/>
      <c r="Q54" s="138"/>
      <c r="R54"/>
      <c r="S54"/>
    </row>
    <row r="55" spans="1:19" ht="16.5">
      <c r="A55" s="284">
        <v>43331</v>
      </c>
      <c r="B55" s="20" t="s">
        <v>59</v>
      </c>
      <c r="C55" s="142" t="s">
        <v>208</v>
      </c>
      <c r="D55" s="21" t="s">
        <v>15</v>
      </c>
      <c r="E55" s="21" t="s">
        <v>115</v>
      </c>
      <c r="F55" s="140" t="s">
        <v>135</v>
      </c>
      <c r="G55" s="21">
        <v>3</v>
      </c>
      <c r="H55" s="21">
        <v>1</v>
      </c>
      <c r="I55" s="21">
        <v>1</v>
      </c>
      <c r="J55" s="135">
        <v>1360.7772</v>
      </c>
      <c r="K55" s="21">
        <v>28.34953</v>
      </c>
      <c r="L55" s="21">
        <v>1.771845</v>
      </c>
      <c r="M55" s="22">
        <v>1.390898575</v>
      </c>
      <c r="N55" s="22">
        <v>6</v>
      </c>
      <c r="O55" s="136">
        <v>51.106770833333336</v>
      </c>
      <c r="P55" s="141" t="s">
        <v>69</v>
      </c>
      <c r="Q55" s="138"/>
      <c r="R55"/>
      <c r="S55"/>
    </row>
    <row r="56" spans="1:19" ht="16.5">
      <c r="A56" s="284">
        <v>43337</v>
      </c>
      <c r="B56" s="20" t="s">
        <v>88</v>
      </c>
      <c r="C56" s="142" t="s">
        <v>208</v>
      </c>
      <c r="D56" s="21" t="s">
        <v>15</v>
      </c>
      <c r="E56" s="21" t="s">
        <v>67</v>
      </c>
      <c r="F56" s="140" t="s">
        <v>89</v>
      </c>
      <c r="G56" s="21">
        <v>0</v>
      </c>
      <c r="H56" s="21">
        <v>13</v>
      </c>
      <c r="I56" s="21">
        <v>0</v>
      </c>
      <c r="J56" s="135">
        <v>0</v>
      </c>
      <c r="K56" s="21">
        <v>368.54389000000003</v>
      </c>
      <c r="L56" s="21">
        <v>0</v>
      </c>
      <c r="M56" s="22">
        <v>0.36854389000000004</v>
      </c>
      <c r="N56" s="22">
        <v>1.625</v>
      </c>
      <c r="O56" s="136">
        <v>50</v>
      </c>
      <c r="P56" s="141"/>
      <c r="Q56" s="138"/>
      <c r="R56"/>
      <c r="S56"/>
    </row>
    <row r="57" spans="1:19" ht="16.5">
      <c r="A57" s="284">
        <v>43334</v>
      </c>
      <c r="B57" s="20" t="s">
        <v>57</v>
      </c>
      <c r="C57" s="142" t="s">
        <v>208</v>
      </c>
      <c r="D57" s="21" t="s">
        <v>15</v>
      </c>
      <c r="E57" s="21" t="s">
        <v>148</v>
      </c>
      <c r="F57" s="140" t="s">
        <v>89</v>
      </c>
      <c r="G57" s="21">
        <v>0</v>
      </c>
      <c r="H57" s="21">
        <v>12</v>
      </c>
      <c r="I57" s="21">
        <v>8</v>
      </c>
      <c r="J57" s="135">
        <v>0</v>
      </c>
      <c r="K57" s="21">
        <v>340.19436</v>
      </c>
      <c r="L57" s="21">
        <v>14.17476</v>
      </c>
      <c r="M57" s="22">
        <v>0.35436912</v>
      </c>
      <c r="N57" s="22">
        <v>1.625</v>
      </c>
      <c r="O57" s="136">
        <v>48.07692307692308</v>
      </c>
      <c r="P57" s="141"/>
      <c r="Q57" s="138"/>
      <c r="R57"/>
      <c r="S57"/>
    </row>
    <row r="58" spans="1:19" ht="16.5">
      <c r="A58" s="284">
        <v>43331</v>
      </c>
      <c r="B58" s="20" t="s">
        <v>88</v>
      </c>
      <c r="C58" s="142" t="s">
        <v>208</v>
      </c>
      <c r="D58" s="21" t="s">
        <v>15</v>
      </c>
      <c r="E58" s="21" t="s">
        <v>67</v>
      </c>
      <c r="F58" s="140" t="s">
        <v>89</v>
      </c>
      <c r="G58" s="21">
        <v>0</v>
      </c>
      <c r="H58" s="21">
        <v>12</v>
      </c>
      <c r="I58" s="21">
        <v>2</v>
      </c>
      <c r="J58" s="135">
        <v>0</v>
      </c>
      <c r="K58" s="21">
        <v>340.19436</v>
      </c>
      <c r="L58" s="21">
        <v>3.54369</v>
      </c>
      <c r="M58" s="22">
        <v>0.34373805</v>
      </c>
      <c r="N58" s="22">
        <v>1.625</v>
      </c>
      <c r="O58" s="136">
        <v>46.63461538461539</v>
      </c>
      <c r="P58" s="141"/>
      <c r="Q58" s="138"/>
      <c r="R58"/>
      <c r="S58"/>
    </row>
    <row r="59" spans="1:19" ht="16.5">
      <c r="A59" s="284">
        <v>43331</v>
      </c>
      <c r="B59" s="20" t="s">
        <v>57</v>
      </c>
      <c r="C59" s="142" t="s">
        <v>208</v>
      </c>
      <c r="D59" s="21" t="s">
        <v>15</v>
      </c>
      <c r="E59" s="21" t="s">
        <v>119</v>
      </c>
      <c r="F59" s="140" t="s">
        <v>213</v>
      </c>
      <c r="G59" s="21">
        <v>0</v>
      </c>
      <c r="H59" s="21">
        <v>14</v>
      </c>
      <c r="I59" s="21">
        <v>10</v>
      </c>
      <c r="J59" s="135">
        <v>0</v>
      </c>
      <c r="K59" s="21">
        <v>396.89342</v>
      </c>
      <c r="L59" s="21">
        <v>17.718449999999997</v>
      </c>
      <c r="M59" s="22">
        <v>0.41461187</v>
      </c>
      <c r="N59" s="22">
        <v>2</v>
      </c>
      <c r="O59" s="136">
        <v>45.703125</v>
      </c>
      <c r="P59" s="141" t="s">
        <v>69</v>
      </c>
      <c r="Q59" s="138"/>
      <c r="R59"/>
      <c r="S59"/>
    </row>
    <row r="60" spans="1:17" ht="16.5">
      <c r="A60" s="284">
        <v>43333</v>
      </c>
      <c r="B60" s="20" t="s">
        <v>57</v>
      </c>
      <c r="C60" s="142" t="s">
        <v>208</v>
      </c>
      <c r="D60" s="21" t="s">
        <v>15</v>
      </c>
      <c r="E60" s="21"/>
      <c r="F60" s="140" t="s">
        <v>185</v>
      </c>
      <c r="G60" s="21">
        <v>0</v>
      </c>
      <c r="H60" s="21">
        <v>10</v>
      </c>
      <c r="I60" s="21">
        <v>14</v>
      </c>
      <c r="J60" s="135">
        <v>0</v>
      </c>
      <c r="K60" s="21">
        <v>283.49530000000004</v>
      </c>
      <c r="L60" s="21">
        <v>24.80583</v>
      </c>
      <c r="M60" s="22">
        <v>0.30830113000000003</v>
      </c>
      <c r="N60" s="22">
        <v>1.5</v>
      </c>
      <c r="O60" s="136">
        <v>45.3125</v>
      </c>
      <c r="P60" s="141" t="s">
        <v>69</v>
      </c>
      <c r="Q60" s="138"/>
    </row>
    <row r="61" ht="17.25" thickBot="1">
      <c r="O61" s="18"/>
    </row>
    <row r="62" spans="1:19" ht="16.5">
      <c r="A62" s="144"/>
      <c r="B62" s="145" t="s">
        <v>21</v>
      </c>
      <c r="C62" s="145"/>
      <c r="D62" s="145"/>
      <c r="E62" s="145"/>
      <c r="F62" s="145"/>
      <c r="G62" s="146"/>
      <c r="H62" s="146"/>
      <c r="I62" s="147"/>
      <c r="J62" s="105"/>
      <c r="K62" s="19"/>
      <c r="L62" s="19"/>
      <c r="M62" s="24"/>
      <c r="N62" s="289"/>
      <c r="O62" s="149" t="s">
        <v>25</v>
      </c>
      <c r="P62" s="149"/>
      <c r="Q62" s="128"/>
      <c r="R62" s="128"/>
      <c r="S62" s="150"/>
    </row>
    <row r="63" spans="1:19" ht="16.5">
      <c r="A63" s="198"/>
      <c r="B63" s="203" t="s">
        <v>18</v>
      </c>
      <c r="C63" s="203"/>
      <c r="D63" s="203"/>
      <c r="E63" s="203"/>
      <c r="F63" s="52" t="s">
        <v>3</v>
      </c>
      <c r="G63" s="199" t="s">
        <v>22</v>
      </c>
      <c r="H63" s="203"/>
      <c r="I63" s="213"/>
      <c r="J63" s="105"/>
      <c r="K63" s="19"/>
      <c r="L63" s="19"/>
      <c r="M63" s="24"/>
      <c r="N63" s="290" t="s">
        <v>18</v>
      </c>
      <c r="O63" s="52" t="s">
        <v>19</v>
      </c>
      <c r="P63" s="288"/>
      <c r="Q63" s="52"/>
      <c r="R63" s="291" t="s">
        <v>3</v>
      </c>
      <c r="S63" s="292"/>
    </row>
    <row r="64" spans="1:19" ht="17.25" customHeight="1">
      <c r="A64" s="158">
        <v>1</v>
      </c>
      <c r="B64" s="159" t="s">
        <v>71</v>
      </c>
      <c r="C64" s="159"/>
      <c r="D64" s="159"/>
      <c r="E64" s="159"/>
      <c r="F64" s="160">
        <v>1266.66084185606</v>
      </c>
      <c r="G64" s="160"/>
      <c r="H64" s="161">
        <v>10</v>
      </c>
      <c r="I64" s="20"/>
      <c r="J64" s="268"/>
      <c r="K64" s="21">
        <v>95.23863352272728</v>
      </c>
      <c r="L64" s="21"/>
      <c r="M64" s="143"/>
      <c r="N64" s="298" t="s">
        <v>65</v>
      </c>
      <c r="O64" s="166">
        <v>7</v>
      </c>
      <c r="P64" s="166"/>
      <c r="Q64" s="166"/>
      <c r="R64" s="166">
        <v>703.6002797619047</v>
      </c>
      <c r="S64" s="22"/>
    </row>
    <row r="65" spans="1:19" ht="15.75" customHeight="1">
      <c r="A65" s="158">
        <v>2</v>
      </c>
      <c r="B65" s="159" t="s">
        <v>65</v>
      </c>
      <c r="C65" s="159"/>
      <c r="D65" s="159"/>
      <c r="E65" s="159"/>
      <c r="F65" s="160">
        <v>1059.4939171401513</v>
      </c>
      <c r="G65" s="160"/>
      <c r="H65" s="161">
        <v>10</v>
      </c>
      <c r="I65" s="20"/>
      <c r="J65" s="268"/>
      <c r="K65" s="21">
        <v>78.33000000000001</v>
      </c>
      <c r="L65" s="21"/>
      <c r="M65" s="143"/>
      <c r="N65" s="166" t="s">
        <v>71</v>
      </c>
      <c r="O65" s="166">
        <v>6</v>
      </c>
      <c r="P65" s="166"/>
      <c r="Q65" s="166"/>
      <c r="R65" s="166">
        <v>767.6279999999999</v>
      </c>
      <c r="S65" s="299"/>
    </row>
    <row r="66" spans="1:20" ht="15.75" customHeight="1">
      <c r="A66" s="158">
        <v>3</v>
      </c>
      <c r="B66" s="20" t="s">
        <v>57</v>
      </c>
      <c r="C66" s="20"/>
      <c r="D66" s="20"/>
      <c r="E66" s="20"/>
      <c r="F66" s="21">
        <v>947.615</v>
      </c>
      <c r="G66" s="21"/>
      <c r="H66" s="21">
        <v>10</v>
      </c>
      <c r="I66" s="20"/>
      <c r="J66" s="255"/>
      <c r="K66" s="164">
        <v>71.28176252319109</v>
      </c>
      <c r="L66" s="21"/>
      <c r="M66" s="143"/>
      <c r="N66" s="298" t="s">
        <v>158</v>
      </c>
      <c r="O66" s="166">
        <v>5</v>
      </c>
      <c r="P66" s="166"/>
      <c r="Q66" s="166"/>
      <c r="R66" s="166">
        <v>613.957</v>
      </c>
      <c r="S66" s="299"/>
      <c r="T66" s="32"/>
    </row>
    <row r="67" spans="1:19" ht="15" customHeight="1">
      <c r="A67" s="158">
        <v>4</v>
      </c>
      <c r="B67" s="20" t="s">
        <v>87</v>
      </c>
      <c r="C67" s="20"/>
      <c r="D67" s="20"/>
      <c r="E67" s="20"/>
      <c r="F67" s="21">
        <v>905.562</v>
      </c>
      <c r="G67" s="20"/>
      <c r="H67" s="21">
        <v>10</v>
      </c>
      <c r="I67" s="20"/>
      <c r="J67" s="268"/>
      <c r="K67" s="21">
        <v>97.52735</v>
      </c>
      <c r="L67" s="21"/>
      <c r="M67" s="143"/>
      <c r="N67" s="298" t="s">
        <v>90</v>
      </c>
      <c r="O67" s="166">
        <v>5</v>
      </c>
      <c r="P67" s="166"/>
      <c r="Q67" s="166"/>
      <c r="R67" s="166">
        <v>488.95328125</v>
      </c>
      <c r="S67" s="299"/>
    </row>
    <row r="68" spans="1:19" ht="16.5">
      <c r="A68" s="158">
        <v>5</v>
      </c>
      <c r="B68" s="20" t="s">
        <v>158</v>
      </c>
      <c r="C68" s="20"/>
      <c r="D68" s="20"/>
      <c r="E68" s="20"/>
      <c r="F68" s="21">
        <v>815.795</v>
      </c>
      <c r="G68" s="20"/>
      <c r="H68" s="21">
        <v>7</v>
      </c>
      <c r="I68" s="20"/>
      <c r="J68" s="255"/>
      <c r="K68" s="164">
        <v>86.02228125</v>
      </c>
      <c r="L68" s="21"/>
      <c r="M68" s="143"/>
      <c r="N68" s="298" t="s">
        <v>57</v>
      </c>
      <c r="O68" s="166">
        <v>5</v>
      </c>
      <c r="P68" s="166"/>
      <c r="Q68" s="166"/>
      <c r="R68" s="166">
        <v>474.7754318181818</v>
      </c>
      <c r="S68" s="22"/>
    </row>
    <row r="69" spans="1:19" ht="16.5" customHeight="1">
      <c r="A69" s="158">
        <v>6</v>
      </c>
      <c r="B69" s="20" t="s">
        <v>86</v>
      </c>
      <c r="C69" s="20"/>
      <c r="D69" s="20"/>
      <c r="E69" s="20"/>
      <c r="F69" s="21">
        <v>771.676</v>
      </c>
      <c r="G69" s="20"/>
      <c r="H69" s="21">
        <v>9</v>
      </c>
      <c r="I69" s="20"/>
      <c r="J69" s="269"/>
      <c r="K69" s="165">
        <v>69.25217948717949</v>
      </c>
      <c r="L69" s="21"/>
      <c r="M69" s="143"/>
      <c r="N69" s="166" t="s">
        <v>72</v>
      </c>
      <c r="O69" s="166">
        <v>4</v>
      </c>
      <c r="P69" s="166"/>
      <c r="Q69" s="166"/>
      <c r="R69" s="166">
        <v>350.5662077922078</v>
      </c>
      <c r="S69" s="299"/>
    </row>
    <row r="70" spans="1:19" ht="15">
      <c r="A70" s="158">
        <v>7</v>
      </c>
      <c r="B70" s="159" t="s">
        <v>72</v>
      </c>
      <c r="C70" s="159"/>
      <c r="D70" s="159"/>
      <c r="E70" s="159"/>
      <c r="F70" s="160">
        <v>755.0245113636363</v>
      </c>
      <c r="G70" s="160"/>
      <c r="H70" s="161">
        <v>10</v>
      </c>
      <c r="I70" s="20"/>
      <c r="J70" s="269"/>
      <c r="K70" s="165">
        <v>61.367399999999996</v>
      </c>
      <c r="L70" s="21"/>
      <c r="M70" s="143"/>
      <c r="N70" s="166" t="s">
        <v>162</v>
      </c>
      <c r="O70" s="166">
        <v>3</v>
      </c>
      <c r="P70" s="166"/>
      <c r="Q70" s="166"/>
      <c r="R70" s="166">
        <v>271.831</v>
      </c>
      <c r="S70" s="299"/>
    </row>
    <row r="71" spans="1:19" ht="15.75" customHeight="1">
      <c r="A71" s="158">
        <v>8</v>
      </c>
      <c r="B71" s="159" t="s">
        <v>84</v>
      </c>
      <c r="C71" s="159"/>
      <c r="D71" s="159"/>
      <c r="E71" s="159"/>
      <c r="F71" s="160">
        <v>468.796875</v>
      </c>
      <c r="G71" s="160"/>
      <c r="H71" s="161">
        <v>5</v>
      </c>
      <c r="I71" s="20"/>
      <c r="J71" s="269"/>
      <c r="K71" s="165">
        <v>74.37450000000001</v>
      </c>
      <c r="L71" s="21"/>
      <c r="M71" s="143"/>
      <c r="N71" s="298" t="s">
        <v>73</v>
      </c>
      <c r="O71" s="166">
        <v>3</v>
      </c>
      <c r="P71" s="166"/>
      <c r="Q71" s="166"/>
      <c r="R71" s="166">
        <v>219.1875</v>
      </c>
      <c r="S71" s="22"/>
    </row>
    <row r="72" spans="1:19" ht="15" customHeight="1">
      <c r="A72" s="158">
        <v>9</v>
      </c>
      <c r="B72" s="20" t="s">
        <v>162</v>
      </c>
      <c r="C72" s="20"/>
      <c r="D72" s="20"/>
      <c r="E72" s="20"/>
      <c r="F72" s="21">
        <v>466.63700000000006</v>
      </c>
      <c r="G72" s="20"/>
      <c r="H72" s="21">
        <v>6</v>
      </c>
      <c r="I72" s="20"/>
      <c r="J72" s="269"/>
      <c r="K72" s="165">
        <v>74.32124999999999</v>
      </c>
      <c r="L72" s="21"/>
      <c r="M72" s="143"/>
      <c r="N72" s="21" t="s">
        <v>86</v>
      </c>
      <c r="O72" s="166">
        <v>2</v>
      </c>
      <c r="P72" s="22"/>
      <c r="Q72" s="22"/>
      <c r="R72" s="22">
        <v>206.5625</v>
      </c>
      <c r="S72" s="22"/>
    </row>
    <row r="73" spans="1:19" ht="16.5">
      <c r="A73" s="158">
        <v>10</v>
      </c>
      <c r="B73" s="159" t="s">
        <v>73</v>
      </c>
      <c r="C73" s="159"/>
      <c r="D73" s="159"/>
      <c r="E73" s="159"/>
      <c r="F73" s="160">
        <v>348.70118181818185</v>
      </c>
      <c r="G73" s="160"/>
      <c r="H73" s="161">
        <v>6</v>
      </c>
      <c r="I73" s="20"/>
      <c r="J73" s="269"/>
      <c r="K73" s="165">
        <v>73.18615625</v>
      </c>
      <c r="L73" s="163"/>
      <c r="M73" s="143"/>
      <c r="N73" s="21" t="s">
        <v>75</v>
      </c>
      <c r="O73" s="166">
        <v>2</v>
      </c>
      <c r="P73" s="22"/>
      <c r="Q73" s="22"/>
      <c r="R73" s="22">
        <v>184.082</v>
      </c>
      <c r="S73" s="22"/>
    </row>
    <row r="74" spans="1:19" ht="16.5">
      <c r="A74" s="158">
        <v>11</v>
      </c>
      <c r="B74" s="20" t="s">
        <v>59</v>
      </c>
      <c r="C74" s="20"/>
      <c r="D74" s="20"/>
      <c r="E74" s="20"/>
      <c r="F74" s="21">
        <v>314.897</v>
      </c>
      <c r="G74" s="21"/>
      <c r="H74" s="21">
        <v>4</v>
      </c>
      <c r="I74" s="20"/>
      <c r="J74" s="268"/>
      <c r="K74" s="21">
        <v>76.36233333333332</v>
      </c>
      <c r="L74" s="163"/>
      <c r="M74" s="143"/>
      <c r="N74" s="298" t="s">
        <v>62</v>
      </c>
      <c r="O74" s="166">
        <v>2</v>
      </c>
      <c r="P74" s="166"/>
      <c r="Q74" s="166"/>
      <c r="R74" s="166">
        <v>183.724</v>
      </c>
      <c r="S74" s="299"/>
    </row>
    <row r="75" spans="1:19" ht="16.5">
      <c r="A75" s="158">
        <v>12</v>
      </c>
      <c r="B75" s="159" t="s">
        <v>75</v>
      </c>
      <c r="C75" s="159"/>
      <c r="D75" s="159"/>
      <c r="E75" s="159"/>
      <c r="F75" s="160">
        <v>274.186</v>
      </c>
      <c r="G75" s="160"/>
      <c r="H75" s="161">
        <v>4</v>
      </c>
      <c r="I75" s="20"/>
      <c r="J75" s="268"/>
      <c r="K75" s="21"/>
      <c r="L75" s="163"/>
      <c r="M75" s="143"/>
      <c r="N75" s="298" t="s">
        <v>59</v>
      </c>
      <c r="O75" s="166">
        <v>2</v>
      </c>
      <c r="P75" s="166"/>
      <c r="Q75" s="166"/>
      <c r="R75" s="166">
        <v>175.7990056818182</v>
      </c>
      <c r="S75" s="22"/>
    </row>
    <row r="76" spans="1:19" ht="16.5">
      <c r="A76" s="158">
        <v>13</v>
      </c>
      <c r="B76" s="20" t="s">
        <v>121</v>
      </c>
      <c r="C76" s="20"/>
      <c r="D76" s="20"/>
      <c r="E76" s="20"/>
      <c r="F76" s="21">
        <v>266.701</v>
      </c>
      <c r="G76" s="21"/>
      <c r="H76" s="21">
        <v>3</v>
      </c>
      <c r="I76" s="20"/>
      <c r="J76" s="268"/>
      <c r="K76" s="21"/>
      <c r="L76" s="163"/>
      <c r="M76" s="143"/>
      <c r="N76" s="166" t="s">
        <v>106</v>
      </c>
      <c r="O76" s="166">
        <v>2</v>
      </c>
      <c r="P76" s="166"/>
      <c r="Q76" s="166"/>
      <c r="R76" s="166">
        <v>164.583</v>
      </c>
      <c r="S76" s="299"/>
    </row>
    <row r="77" spans="1:19" ht="16.5">
      <c r="A77" s="158">
        <v>14</v>
      </c>
      <c r="B77" s="20" t="s">
        <v>210</v>
      </c>
      <c r="C77" s="20"/>
      <c r="D77" s="20"/>
      <c r="E77" s="20"/>
      <c r="F77" s="21">
        <v>256.538</v>
      </c>
      <c r="G77" s="20"/>
      <c r="H77" s="21">
        <v>2</v>
      </c>
      <c r="I77" s="20"/>
      <c r="J77" s="268"/>
      <c r="K77" s="21"/>
      <c r="L77" s="163"/>
      <c r="M77" s="143"/>
      <c r="N77" s="21" t="s">
        <v>83</v>
      </c>
      <c r="O77" s="166">
        <v>1</v>
      </c>
      <c r="P77" s="22"/>
      <c r="Q77" s="22"/>
      <c r="R77" s="22">
        <v>136.36363636363635</v>
      </c>
      <c r="S77" s="22"/>
    </row>
    <row r="78" spans="1:19" ht="16.5">
      <c r="A78" s="158">
        <v>15</v>
      </c>
      <c r="B78" s="20" t="s">
        <v>106</v>
      </c>
      <c r="C78" s="20"/>
      <c r="D78" s="20"/>
      <c r="E78" s="20"/>
      <c r="F78" s="21">
        <v>242.94799999999998</v>
      </c>
      <c r="G78" s="21"/>
      <c r="H78" s="21">
        <v>3</v>
      </c>
      <c r="I78" s="20"/>
      <c r="J78" s="268"/>
      <c r="K78" s="21"/>
      <c r="L78" s="163"/>
      <c r="M78" s="143"/>
      <c r="N78" s="21" t="s">
        <v>84</v>
      </c>
      <c r="O78" s="166">
        <v>1</v>
      </c>
      <c r="P78" s="22"/>
      <c r="Q78" s="22"/>
      <c r="R78" s="22">
        <v>132.422</v>
      </c>
      <c r="S78" s="22"/>
    </row>
    <row r="79" spans="1:19" ht="16.5">
      <c r="A79" s="158">
        <v>16</v>
      </c>
      <c r="B79" s="159" t="s">
        <v>64</v>
      </c>
      <c r="C79" s="159"/>
      <c r="D79" s="159"/>
      <c r="E79" s="159"/>
      <c r="F79" s="160">
        <v>237.8211818181818</v>
      </c>
      <c r="G79" s="160"/>
      <c r="H79" s="161">
        <v>3</v>
      </c>
      <c r="I79" s="20"/>
      <c r="J79" s="268"/>
      <c r="K79" s="21"/>
      <c r="L79" s="163"/>
      <c r="M79" s="143"/>
      <c r="N79" s="166" t="s">
        <v>210</v>
      </c>
      <c r="O79" s="166">
        <v>1</v>
      </c>
      <c r="P79" s="166"/>
      <c r="Q79" s="166"/>
      <c r="R79" s="166">
        <v>129.004</v>
      </c>
      <c r="S79" s="299"/>
    </row>
    <row r="80" spans="1:19" ht="16.5">
      <c r="A80" s="158">
        <v>17</v>
      </c>
      <c r="B80" s="20" t="s">
        <v>113</v>
      </c>
      <c r="C80" s="20"/>
      <c r="D80" s="20"/>
      <c r="E80" s="20"/>
      <c r="F80" s="21">
        <v>203.54</v>
      </c>
      <c r="G80" s="21"/>
      <c r="H80" s="21">
        <v>3</v>
      </c>
      <c r="I80" s="20"/>
      <c r="J80" s="268"/>
      <c r="K80" s="21"/>
      <c r="L80" s="163"/>
      <c r="M80" s="143"/>
      <c r="N80" s="298" t="s">
        <v>121</v>
      </c>
      <c r="O80" s="166">
        <v>1</v>
      </c>
      <c r="P80" s="166"/>
      <c r="Q80" s="166"/>
      <c r="R80" s="166">
        <v>113.802</v>
      </c>
      <c r="S80" s="22"/>
    </row>
    <row r="81" spans="1:19" ht="16.5">
      <c r="A81" s="158">
        <v>18</v>
      </c>
      <c r="B81" s="159" t="s">
        <v>62</v>
      </c>
      <c r="C81" s="159"/>
      <c r="D81" s="159"/>
      <c r="E81" s="159"/>
      <c r="F81" s="160">
        <v>183.72412500000002</v>
      </c>
      <c r="G81" s="160"/>
      <c r="H81" s="161">
        <v>2</v>
      </c>
      <c r="I81" s="20"/>
      <c r="J81" s="268"/>
      <c r="K81" s="21"/>
      <c r="L81" s="163"/>
      <c r="M81" s="143" t="s">
        <v>125</v>
      </c>
      <c r="N81" s="166" t="s">
        <v>160</v>
      </c>
      <c r="O81" s="166">
        <v>1</v>
      </c>
      <c r="P81" s="166"/>
      <c r="Q81" s="166"/>
      <c r="R81" s="166">
        <v>106.787</v>
      </c>
      <c r="S81" s="299"/>
    </row>
    <row r="82" spans="1:19" ht="16.5">
      <c r="A82" s="158">
        <v>19</v>
      </c>
      <c r="B82" s="20" t="s">
        <v>88</v>
      </c>
      <c r="C82" s="20"/>
      <c r="D82" s="20"/>
      <c r="E82" s="20"/>
      <c r="F82" s="21">
        <v>139.116</v>
      </c>
      <c r="G82" s="20"/>
      <c r="H82" s="21">
        <v>2</v>
      </c>
      <c r="I82" s="20"/>
      <c r="J82" s="268"/>
      <c r="K82" s="21"/>
      <c r="L82" s="163"/>
      <c r="M82" s="143"/>
      <c r="N82" s="21" t="s">
        <v>161</v>
      </c>
      <c r="O82" s="166">
        <v>1</v>
      </c>
      <c r="P82" s="22"/>
      <c r="Q82" s="22"/>
      <c r="R82" s="22">
        <v>103.76</v>
      </c>
      <c r="S82" s="299"/>
    </row>
    <row r="83" spans="1:19" ht="16.5">
      <c r="A83" s="158">
        <v>20</v>
      </c>
      <c r="B83" s="20" t="s">
        <v>83</v>
      </c>
      <c r="C83" s="20"/>
      <c r="D83" s="20"/>
      <c r="E83" s="20"/>
      <c r="F83" s="21">
        <v>136.363</v>
      </c>
      <c r="G83" s="20"/>
      <c r="H83" s="21">
        <v>1</v>
      </c>
      <c r="I83" s="20"/>
      <c r="J83" s="268"/>
      <c r="K83" s="21"/>
      <c r="L83" s="163"/>
      <c r="M83" s="143"/>
      <c r="N83" s="166" t="s">
        <v>209</v>
      </c>
      <c r="O83" s="166">
        <v>1</v>
      </c>
      <c r="P83" s="166"/>
      <c r="Q83" s="166"/>
      <c r="R83" s="166">
        <v>103.672</v>
      </c>
      <c r="S83" s="299"/>
    </row>
    <row r="84" spans="1:19" ht="16.5">
      <c r="A84" s="158">
        <v>21</v>
      </c>
      <c r="B84" s="159" t="s">
        <v>160</v>
      </c>
      <c r="C84" s="159"/>
      <c r="D84" s="159"/>
      <c r="E84" s="159"/>
      <c r="F84" s="160">
        <v>106.787</v>
      </c>
      <c r="G84" s="160"/>
      <c r="H84" s="161">
        <v>1</v>
      </c>
      <c r="I84" s="20"/>
      <c r="J84" s="268"/>
      <c r="K84" s="21"/>
      <c r="L84" s="163"/>
      <c r="M84" s="143"/>
      <c r="N84" s="298" t="s">
        <v>113</v>
      </c>
      <c r="O84" s="166">
        <v>1</v>
      </c>
      <c r="P84" s="166"/>
      <c r="Q84" s="166"/>
      <c r="R84" s="166">
        <v>85.15625</v>
      </c>
      <c r="S84" s="22"/>
    </row>
    <row r="85" spans="1:19" ht="16.5">
      <c r="A85" s="158">
        <v>22</v>
      </c>
      <c r="B85" s="20" t="s">
        <v>161</v>
      </c>
      <c r="C85" s="20"/>
      <c r="D85" s="20"/>
      <c r="E85" s="20"/>
      <c r="F85" s="21">
        <v>103.76</v>
      </c>
      <c r="G85" s="21"/>
      <c r="H85" s="21">
        <v>1</v>
      </c>
      <c r="I85" s="20" t="s">
        <v>125</v>
      </c>
      <c r="J85" s="268"/>
      <c r="K85" s="21"/>
      <c r="L85" s="163"/>
      <c r="M85" s="143"/>
      <c r="N85" s="166" t="s">
        <v>64</v>
      </c>
      <c r="O85" s="166">
        <v>1</v>
      </c>
      <c r="P85" s="166"/>
      <c r="Q85" s="166"/>
      <c r="R85" s="166">
        <v>84.943</v>
      </c>
      <c r="S85" s="22"/>
    </row>
    <row r="86" spans="1:19" ht="16.5">
      <c r="A86" s="158">
        <v>23</v>
      </c>
      <c r="B86" s="20" t="s">
        <v>209</v>
      </c>
      <c r="C86" s="20"/>
      <c r="D86" s="20"/>
      <c r="E86" s="20"/>
      <c r="F86" s="21">
        <v>102.17</v>
      </c>
      <c r="G86" s="20"/>
      <c r="H86" s="21">
        <v>1</v>
      </c>
      <c r="I86" s="20"/>
      <c r="J86" s="268"/>
      <c r="K86" s="21"/>
      <c r="L86" s="163"/>
      <c r="M86" s="143"/>
      <c r="N86" s="166" t="s">
        <v>216</v>
      </c>
      <c r="O86" s="166">
        <v>1</v>
      </c>
      <c r="P86" s="166"/>
      <c r="Q86" s="166"/>
      <c r="R86" s="166">
        <v>80.078</v>
      </c>
      <c r="S86" s="299"/>
    </row>
    <row r="87" spans="1:19" ht="16.5">
      <c r="A87" s="158">
        <v>24</v>
      </c>
      <c r="B87" s="20" t="s">
        <v>216</v>
      </c>
      <c r="C87" s="20"/>
      <c r="D87" s="20"/>
      <c r="E87" s="20"/>
      <c r="F87" s="21">
        <v>80.078</v>
      </c>
      <c r="G87" s="20"/>
      <c r="H87" s="21">
        <v>1</v>
      </c>
      <c r="I87" s="20"/>
      <c r="J87" s="268"/>
      <c r="K87" s="21"/>
      <c r="L87" s="163"/>
      <c r="M87" s="143"/>
      <c r="N87" s="21" t="s">
        <v>78</v>
      </c>
      <c r="O87" s="166">
        <v>1</v>
      </c>
      <c r="P87" s="22"/>
      <c r="Q87" s="22"/>
      <c r="R87" s="22">
        <v>77.734</v>
      </c>
      <c r="S87" s="22"/>
    </row>
    <row r="88" spans="1:19" ht="16.5">
      <c r="A88" s="158">
        <v>25</v>
      </c>
      <c r="B88" s="20" t="s">
        <v>58</v>
      </c>
      <c r="C88" s="20"/>
      <c r="D88" s="20"/>
      <c r="E88" s="20"/>
      <c r="F88" s="21">
        <v>77.734</v>
      </c>
      <c r="G88" s="20"/>
      <c r="H88" s="21">
        <v>1</v>
      </c>
      <c r="I88" s="20"/>
      <c r="J88" s="268"/>
      <c r="K88" s="21"/>
      <c r="L88" s="163"/>
      <c r="M88" s="143"/>
      <c r="N88" s="166" t="s">
        <v>90</v>
      </c>
      <c r="O88" s="166">
        <v>1</v>
      </c>
      <c r="P88" s="166"/>
      <c r="Q88" s="166"/>
      <c r="R88" s="166">
        <v>66.74107142857143</v>
      </c>
      <c r="S88" s="22"/>
    </row>
    <row r="89" spans="1:19" ht="16.5">
      <c r="A89" s="158">
        <v>26</v>
      </c>
      <c r="B89" s="20" t="s">
        <v>211</v>
      </c>
      <c r="C89" s="20"/>
      <c r="D89" s="20"/>
      <c r="E89" s="20"/>
      <c r="F89" s="21">
        <v>67.5</v>
      </c>
      <c r="G89" s="20"/>
      <c r="H89" s="21">
        <v>1</v>
      </c>
      <c r="I89" s="20"/>
      <c r="J89" s="268"/>
      <c r="K89" s="21"/>
      <c r="L89" s="163"/>
      <c r="M89" s="143"/>
      <c r="N89" s="169"/>
      <c r="O89" s="169"/>
      <c r="P89" s="169"/>
      <c r="Q89" s="169"/>
      <c r="R89" s="169"/>
      <c r="S89" s="321"/>
    </row>
    <row r="90" spans="1:19" ht="16.5">
      <c r="A90" s="158">
        <v>27</v>
      </c>
      <c r="B90" s="20" t="s">
        <v>218</v>
      </c>
      <c r="C90" s="20"/>
      <c r="D90" s="20"/>
      <c r="E90" s="20"/>
      <c r="F90" s="21">
        <v>52.93</v>
      </c>
      <c r="G90" s="20"/>
      <c r="H90" s="21">
        <v>1</v>
      </c>
      <c r="I90" s="20"/>
      <c r="J90" s="268"/>
      <c r="K90" s="21"/>
      <c r="L90" s="163"/>
      <c r="M90" s="143"/>
      <c r="N90" s="169"/>
      <c r="O90" s="169"/>
      <c r="P90" s="169"/>
      <c r="Q90" s="169"/>
      <c r="R90" s="169"/>
      <c r="S90" s="321"/>
    </row>
    <row r="91" spans="1:19" ht="16.5">
      <c r="A91" s="158">
        <v>28</v>
      </c>
      <c r="B91" s="20" t="s">
        <v>212</v>
      </c>
      <c r="C91" s="20"/>
      <c r="D91" s="20"/>
      <c r="E91" s="20"/>
      <c r="F91" s="21">
        <v>52.163</v>
      </c>
      <c r="G91" s="20"/>
      <c r="H91" s="21">
        <v>1</v>
      </c>
      <c r="I91" s="20"/>
      <c r="J91" s="268"/>
      <c r="K91" s="21"/>
      <c r="L91" s="163"/>
      <c r="M91" s="143"/>
      <c r="N91" s="169"/>
      <c r="O91" s="169"/>
      <c r="P91" s="169"/>
      <c r="Q91" s="169"/>
      <c r="R91" s="169"/>
      <c r="S91" s="321"/>
    </row>
    <row r="92" spans="1:19" ht="16.5">
      <c r="A92" s="249"/>
      <c r="F92" s="19"/>
      <c r="H92" s="19"/>
      <c r="J92" s="268"/>
      <c r="K92" s="21"/>
      <c r="L92" s="163"/>
      <c r="M92" s="143"/>
      <c r="N92" s="169"/>
      <c r="O92" s="169"/>
      <c r="P92" s="169"/>
      <c r="Q92" s="169"/>
      <c r="R92" s="169"/>
      <c r="S92" s="321"/>
    </row>
    <row r="93" spans="1:19" ht="16.5">
      <c r="A93" s="249"/>
      <c r="F93" s="19"/>
      <c r="H93" s="19"/>
      <c r="J93" s="268"/>
      <c r="K93" s="21"/>
      <c r="L93" s="163"/>
      <c r="M93" s="143"/>
      <c r="N93" s="169"/>
      <c r="O93" s="169"/>
      <c r="P93" s="169"/>
      <c r="Q93" s="169"/>
      <c r="R93" s="169"/>
      <c r="S93" s="321"/>
    </row>
    <row r="94" spans="1:18" ht="16.5">
      <c r="A94" s="249"/>
      <c r="F94" s="19"/>
      <c r="H94" s="19"/>
      <c r="J94" s="268"/>
      <c r="K94" s="21"/>
      <c r="L94" s="163"/>
      <c r="M94" s="143"/>
      <c r="N94" s="19"/>
      <c r="O94" s="169"/>
      <c r="R94" s="24"/>
    </row>
    <row r="95" spans="1:19" ht="16.5">
      <c r="A95" s="249"/>
      <c r="J95" s="268"/>
      <c r="K95" s="21"/>
      <c r="L95" s="163"/>
      <c r="M95" s="143"/>
      <c r="O95" s="23"/>
      <c r="P95" s="23"/>
      <c r="Q95" s="23"/>
      <c r="R95" s="23"/>
      <c r="S95" s="23"/>
    </row>
    <row r="96" spans="2:19" ht="15">
      <c r="B96" s="281"/>
      <c r="C96" s="281"/>
      <c r="D96" s="281"/>
      <c r="E96" s="281"/>
      <c r="F96" s="282"/>
      <c r="G96" s="282"/>
      <c r="H96" s="283"/>
      <c r="J96" s="269"/>
      <c r="K96" s="165">
        <v>70.36866666666667</v>
      </c>
      <c r="L96" s="20"/>
      <c r="M96" s="143"/>
      <c r="O96" s="24"/>
      <c r="P96" s="23"/>
      <c r="Q96" s="23"/>
      <c r="R96" s="23"/>
      <c r="S96"/>
    </row>
    <row r="97" spans="1:17" ht="18" thickBot="1">
      <c r="A97" s="117"/>
      <c r="B97" s="113"/>
      <c r="C97" s="113"/>
      <c r="D97" s="113"/>
      <c r="E97" s="113"/>
      <c r="F97" s="115"/>
      <c r="G97" s="115"/>
      <c r="H97" s="115"/>
      <c r="I97" s="113"/>
      <c r="J97" s="19"/>
      <c r="K97" s="35"/>
      <c r="M97" s="143"/>
      <c r="N97" s="42"/>
      <c r="O97" s="24"/>
      <c r="P97" s="169"/>
      <c r="Q97" s="23"/>
    </row>
    <row r="98" spans="1:17" ht="19.5">
      <c r="A98" s="66"/>
      <c r="B98" s="67" t="s">
        <v>41</v>
      </c>
      <c r="C98" s="54"/>
      <c r="D98" s="54"/>
      <c r="E98" s="54"/>
      <c r="F98" s="55"/>
      <c r="G98" s="29"/>
      <c r="H98" s="29"/>
      <c r="J98" s="19"/>
      <c r="K98" s="35"/>
      <c r="M98" s="143"/>
      <c r="N98" s="42"/>
      <c r="O98" s="24"/>
      <c r="P98" s="169"/>
      <c r="Q98" s="23"/>
    </row>
    <row r="99" spans="1:16" ht="20.25" thickBot="1">
      <c r="A99" s="68"/>
      <c r="B99" s="69" t="s">
        <v>219</v>
      </c>
      <c r="C99" s="57"/>
      <c r="D99" s="57"/>
      <c r="E99" s="57"/>
      <c r="F99" s="58"/>
      <c r="G99" s="29"/>
      <c r="H99" s="29"/>
      <c r="J99" s="19"/>
      <c r="K99" s="35"/>
      <c r="M99" s="143"/>
      <c r="N99" s="19"/>
      <c r="O99" s="24"/>
      <c r="P99" s="169"/>
    </row>
    <row r="100" spans="1:16" ht="20.25" thickBot="1">
      <c r="A100" s="39"/>
      <c r="B100" s="28"/>
      <c r="C100" s="29"/>
      <c r="D100" s="29"/>
      <c r="E100" s="29"/>
      <c r="F100" s="29"/>
      <c r="G100" s="29"/>
      <c r="H100" s="29"/>
      <c r="J100" s="19"/>
      <c r="K100" s="35"/>
      <c r="M100" s="143"/>
      <c r="N100" s="19"/>
      <c r="P100" s="169"/>
    </row>
    <row r="101" spans="1:18" ht="16.5">
      <c r="A101" s="127"/>
      <c r="B101" s="170"/>
      <c r="C101" s="128" t="s">
        <v>17</v>
      </c>
      <c r="D101" s="59" t="s">
        <v>14</v>
      </c>
      <c r="E101" s="128"/>
      <c r="F101" s="128"/>
      <c r="G101" s="128"/>
      <c r="H101" s="128" t="s">
        <v>5</v>
      </c>
      <c r="I101" s="128"/>
      <c r="J101" s="19"/>
      <c r="K101" s="35"/>
      <c r="L101" s="59"/>
      <c r="M101" s="59" t="s">
        <v>8</v>
      </c>
      <c r="N101" s="59" t="s">
        <v>8</v>
      </c>
      <c r="O101" s="59" t="s">
        <v>10</v>
      </c>
      <c r="P101" s="59" t="s">
        <v>10</v>
      </c>
      <c r="Q101" s="59" t="s">
        <v>10</v>
      </c>
      <c r="R101" s="130" t="s">
        <v>45</v>
      </c>
    </row>
    <row r="102" spans="1:18" s="37" customFormat="1" ht="20.25" thickBot="1">
      <c r="A102" s="171" t="s">
        <v>11</v>
      </c>
      <c r="B102" s="172" t="s">
        <v>53</v>
      </c>
      <c r="C102" s="152" t="s">
        <v>16</v>
      </c>
      <c r="D102" s="152" t="s">
        <v>15</v>
      </c>
      <c r="E102" s="152" t="s">
        <v>4</v>
      </c>
      <c r="F102" s="152" t="s">
        <v>2</v>
      </c>
      <c r="G102" s="173" t="s">
        <v>6</v>
      </c>
      <c r="H102" s="152" t="s">
        <v>7</v>
      </c>
      <c r="I102" s="152" t="s">
        <v>40</v>
      </c>
      <c r="J102" s="29"/>
      <c r="K102" s="30"/>
      <c r="L102" s="174" t="s">
        <v>47</v>
      </c>
      <c r="M102" s="174" t="s">
        <v>13</v>
      </c>
      <c r="N102" s="174" t="s">
        <v>3</v>
      </c>
      <c r="O102" s="174" t="s">
        <v>12</v>
      </c>
      <c r="P102" s="174" t="s">
        <v>9</v>
      </c>
      <c r="Q102" s="174" t="s">
        <v>3</v>
      </c>
      <c r="R102" s="209" t="s">
        <v>46</v>
      </c>
    </row>
    <row r="103" spans="1:18" s="27" customFormat="1" ht="19.5">
      <c r="A103" s="175"/>
      <c r="B103" s="244" t="s">
        <v>54</v>
      </c>
      <c r="C103" s="156"/>
      <c r="D103" s="156"/>
      <c r="E103" s="156"/>
      <c r="F103" s="176"/>
      <c r="G103" s="156"/>
      <c r="H103" s="156"/>
      <c r="I103" s="156"/>
      <c r="J103" s="29"/>
      <c r="K103" s="30"/>
      <c r="L103" s="177"/>
      <c r="M103" s="177"/>
      <c r="N103" s="178"/>
      <c r="O103" s="177"/>
      <c r="P103" s="177"/>
      <c r="Q103" s="179"/>
      <c r="R103" s="210"/>
    </row>
    <row r="104" spans="4:19" ht="20.25" thickBot="1">
      <c r="D104" s="24"/>
      <c r="E104" s="19"/>
      <c r="F104" s="24"/>
      <c r="G104" s="19"/>
      <c r="H104" s="34"/>
      <c r="I104" s="24"/>
      <c r="J104" s="29"/>
      <c r="K104" s="30"/>
      <c r="L104" s="29"/>
      <c r="O104" s="23"/>
      <c r="P104" s="23"/>
      <c r="Q104" s="23"/>
      <c r="R104" s="23"/>
      <c r="S104" s="23"/>
    </row>
    <row r="105" spans="1:15" ht="16.5">
      <c r="A105" s="148"/>
      <c r="B105" s="145" t="s">
        <v>39</v>
      </c>
      <c r="C105" s="145"/>
      <c r="D105" s="145"/>
      <c r="E105" s="145"/>
      <c r="F105" s="145"/>
      <c r="G105" s="145"/>
      <c r="H105" s="145"/>
      <c r="I105" s="145"/>
      <c r="J105" s="59"/>
      <c r="K105" s="59"/>
      <c r="L105" s="59"/>
      <c r="M105" s="70"/>
      <c r="O105" s="23"/>
    </row>
    <row r="106" spans="1:19" ht="17.25" thickBot="1">
      <c r="A106" s="181"/>
      <c r="B106" s="182" t="s">
        <v>18</v>
      </c>
      <c r="C106" s="182"/>
      <c r="D106" s="182"/>
      <c r="E106" s="182"/>
      <c r="F106" s="183" t="s">
        <v>3</v>
      </c>
      <c r="G106" s="184" t="s">
        <v>22</v>
      </c>
      <c r="H106" s="182"/>
      <c r="I106" s="182"/>
      <c r="J106" s="174"/>
      <c r="K106" s="174"/>
      <c r="L106" s="174"/>
      <c r="M106" s="186"/>
      <c r="P106" s="23"/>
      <c r="Q106" s="23"/>
      <c r="R106" s="23"/>
      <c r="S106" s="23"/>
    </row>
    <row r="107" spans="1:19" ht="17.25">
      <c r="A107" s="187"/>
      <c r="B107" s="135"/>
      <c r="C107" s="41"/>
      <c r="D107" s="41"/>
      <c r="E107" s="41"/>
      <c r="F107" s="41"/>
      <c r="G107" s="41"/>
      <c r="H107" s="41"/>
      <c r="I107" s="41"/>
      <c r="J107" s="177"/>
      <c r="K107" s="177"/>
      <c r="L107" s="177"/>
      <c r="M107" s="167"/>
      <c r="S107" s="116"/>
    </row>
    <row r="108" spans="1:19" ht="18" thickBot="1">
      <c r="A108" s="187"/>
      <c r="B108" s="135"/>
      <c r="C108" s="41"/>
      <c r="D108" s="41"/>
      <c r="E108" s="41"/>
      <c r="F108" s="41"/>
      <c r="G108" s="41"/>
      <c r="H108" s="41"/>
      <c r="I108" s="41"/>
      <c r="J108" s="24"/>
      <c r="M108" s="167"/>
      <c r="S108" s="116"/>
    </row>
    <row r="109" spans="1:19" s="31" customFormat="1" ht="17.25">
      <c r="A109" s="188"/>
      <c r="B109" s="51"/>
      <c r="C109" s="42"/>
      <c r="D109" s="42"/>
      <c r="E109" s="42"/>
      <c r="F109" s="42"/>
      <c r="G109" s="42"/>
      <c r="H109" s="42"/>
      <c r="I109" s="42"/>
      <c r="J109" s="145"/>
      <c r="K109" s="180"/>
      <c r="L109" s="60"/>
      <c r="N109" s="23"/>
      <c r="O109" s="18"/>
      <c r="P109" s="24"/>
      <c r="Q109" s="24"/>
      <c r="R109" s="18"/>
      <c r="S109" s="116"/>
    </row>
    <row r="110" spans="1:19" s="31" customFormat="1" ht="17.25" thickBot="1">
      <c r="A110" s="42"/>
      <c r="B110" s="23"/>
      <c r="C110" s="23"/>
      <c r="D110" s="24"/>
      <c r="E110" s="19"/>
      <c r="F110" s="24"/>
      <c r="G110" s="19"/>
      <c r="H110" s="34"/>
      <c r="I110" s="24"/>
      <c r="J110" s="182"/>
      <c r="K110" s="185" t="s">
        <v>23</v>
      </c>
      <c r="L110" s="77"/>
      <c r="N110" s="24"/>
      <c r="O110" s="18"/>
      <c r="P110" s="24"/>
      <c r="Q110" s="24"/>
      <c r="R110" s="18"/>
      <c r="S110" s="24"/>
    </row>
    <row r="111" spans="1:14" ht="16.5">
      <c r="A111" s="148"/>
      <c r="B111" s="145" t="s">
        <v>24</v>
      </c>
      <c r="C111" s="145"/>
      <c r="D111" s="145"/>
      <c r="E111" s="145"/>
      <c r="F111" s="71"/>
      <c r="G111" s="31"/>
      <c r="H111" s="31"/>
      <c r="I111" s="31"/>
      <c r="J111" s="49"/>
      <c r="K111" s="49"/>
      <c r="L111" s="167"/>
      <c r="N111" s="24"/>
    </row>
    <row r="112" spans="1:12" ht="17.25" thickBot="1">
      <c r="A112" s="181"/>
      <c r="B112" s="182" t="s">
        <v>18</v>
      </c>
      <c r="C112" s="271" t="s">
        <v>3</v>
      </c>
      <c r="D112" s="294"/>
      <c r="E112" s="182"/>
      <c r="F112" s="293" t="s">
        <v>26</v>
      </c>
      <c r="G112" s="31"/>
      <c r="H112" s="31"/>
      <c r="I112" s="31"/>
      <c r="J112" s="49"/>
      <c r="K112" s="49"/>
      <c r="L112" s="167"/>
    </row>
    <row r="113" spans="1:15" ht="16.5">
      <c r="A113" s="43">
        <v>1</v>
      </c>
      <c r="B113" s="193" t="s">
        <v>57</v>
      </c>
      <c r="C113" s="20">
        <v>439.39</v>
      </c>
      <c r="D113" s="20"/>
      <c r="E113" s="165"/>
      <c r="F113" s="21">
        <v>7</v>
      </c>
      <c r="G113" s="35"/>
      <c r="J113" s="103"/>
      <c r="K113" s="103"/>
      <c r="L113" s="18"/>
      <c r="M113" s="72"/>
      <c r="N113" s="60"/>
      <c r="O113" s="73"/>
    </row>
    <row r="114" spans="1:15" ht="16.5">
      <c r="A114" s="43">
        <v>2</v>
      </c>
      <c r="B114" s="193" t="s">
        <v>65</v>
      </c>
      <c r="C114" s="20">
        <v>575.926</v>
      </c>
      <c r="D114" s="20"/>
      <c r="E114" s="165"/>
      <c r="F114" s="21">
        <v>6</v>
      </c>
      <c r="G114" s="35"/>
      <c r="J114" s="24"/>
      <c r="M114" s="181"/>
      <c r="N114" s="182" t="s">
        <v>27</v>
      </c>
      <c r="O114" s="211"/>
    </row>
    <row r="115" spans="1:19" ht="16.5">
      <c r="A115" s="43">
        <v>3</v>
      </c>
      <c r="B115" s="20" t="s">
        <v>71</v>
      </c>
      <c r="C115" s="20">
        <v>483.465</v>
      </c>
      <c r="D115" s="20"/>
      <c r="E115" s="20"/>
      <c r="F115" s="21">
        <v>5</v>
      </c>
      <c r="J115" s="31"/>
      <c r="K115" s="33"/>
      <c r="L115" s="31"/>
      <c r="M115" s="41">
        <v>1</v>
      </c>
      <c r="N115" s="21" t="s">
        <v>71</v>
      </c>
      <c r="O115" s="21">
        <v>18</v>
      </c>
      <c r="R115" s="33"/>
      <c r="S115" s="33"/>
    </row>
    <row r="116" spans="1:19" ht="16.5">
      <c r="A116" s="43">
        <v>4</v>
      </c>
      <c r="B116" s="193" t="s">
        <v>87</v>
      </c>
      <c r="C116" s="20">
        <v>415.435</v>
      </c>
      <c r="D116" s="20"/>
      <c r="E116" s="165"/>
      <c r="F116" s="21">
        <v>5</v>
      </c>
      <c r="G116" s="35"/>
      <c r="J116" s="31"/>
      <c r="K116" s="33"/>
      <c r="L116" s="31"/>
      <c r="M116" s="41">
        <v>2</v>
      </c>
      <c r="N116" s="21" t="s">
        <v>57</v>
      </c>
      <c r="O116" s="21">
        <v>15</v>
      </c>
      <c r="R116" s="33"/>
      <c r="S116" s="33"/>
    </row>
    <row r="117" spans="1:15" ht="16.5">
      <c r="A117" s="43">
        <v>5</v>
      </c>
      <c r="B117" s="193" t="s">
        <v>72</v>
      </c>
      <c r="C117" s="20">
        <v>391.108</v>
      </c>
      <c r="D117" s="20"/>
      <c r="E117" s="165"/>
      <c r="F117" s="21">
        <v>5</v>
      </c>
      <c r="G117" s="35"/>
      <c r="M117" s="41">
        <v>3</v>
      </c>
      <c r="N117" s="21" t="s">
        <v>65</v>
      </c>
      <c r="O117" s="21">
        <v>15</v>
      </c>
    </row>
    <row r="118" spans="1:15" ht="16.5">
      <c r="A118" s="43">
        <v>6</v>
      </c>
      <c r="B118" s="193" t="s">
        <v>86</v>
      </c>
      <c r="C118" s="20">
        <v>336.366</v>
      </c>
      <c r="D118" s="20"/>
      <c r="E118" s="165"/>
      <c r="F118" s="21">
        <v>4</v>
      </c>
      <c r="G118" s="35"/>
      <c r="M118" s="41">
        <v>4</v>
      </c>
      <c r="N118" s="21" t="s">
        <v>87</v>
      </c>
      <c r="O118" s="21">
        <v>13</v>
      </c>
    </row>
    <row r="119" spans="1:15" ht="16.5">
      <c r="A119" s="43">
        <v>7</v>
      </c>
      <c r="B119" s="193" t="s">
        <v>73</v>
      </c>
      <c r="C119" s="20">
        <v>211.745</v>
      </c>
      <c r="D119" s="20"/>
      <c r="E119" s="165"/>
      <c r="F119" s="21">
        <v>3</v>
      </c>
      <c r="G119" s="35"/>
      <c r="M119" s="41">
        <v>5</v>
      </c>
      <c r="N119" s="21" t="s">
        <v>72</v>
      </c>
      <c r="O119" s="21">
        <v>10</v>
      </c>
    </row>
    <row r="120" spans="1:15" ht="16.5">
      <c r="A120" s="43">
        <v>8</v>
      </c>
      <c r="B120" s="193" t="s">
        <v>62</v>
      </c>
      <c r="C120" s="20">
        <v>183.724</v>
      </c>
      <c r="D120" s="20"/>
      <c r="E120" s="165"/>
      <c r="F120" s="21">
        <v>2</v>
      </c>
      <c r="G120" s="35"/>
      <c r="M120" s="41">
        <v>6</v>
      </c>
      <c r="N120" s="21" t="s">
        <v>86</v>
      </c>
      <c r="O120" s="21">
        <v>9</v>
      </c>
    </row>
    <row r="121" spans="1:15" ht="16.5">
      <c r="A121" s="43">
        <v>9</v>
      </c>
      <c r="B121" s="193" t="s">
        <v>64</v>
      </c>
      <c r="C121" s="20">
        <v>157.052</v>
      </c>
      <c r="D121" s="20"/>
      <c r="E121" s="165"/>
      <c r="F121" s="21">
        <v>2</v>
      </c>
      <c r="G121" s="35"/>
      <c r="M121" s="41">
        <v>7</v>
      </c>
      <c r="N121" s="21" t="s">
        <v>158</v>
      </c>
      <c r="O121" s="21">
        <v>7</v>
      </c>
    </row>
    <row r="122" spans="1:15" ht="16.5">
      <c r="A122" s="43">
        <v>10</v>
      </c>
      <c r="B122" s="193" t="s">
        <v>158</v>
      </c>
      <c r="C122" s="20">
        <v>129.883</v>
      </c>
      <c r="D122" s="20"/>
      <c r="E122" s="165"/>
      <c r="F122" s="21">
        <v>1</v>
      </c>
      <c r="G122" s="35"/>
      <c r="M122" s="41">
        <v>8</v>
      </c>
      <c r="N122" s="21" t="s">
        <v>73</v>
      </c>
      <c r="O122" s="166">
        <v>6</v>
      </c>
    </row>
    <row r="123" spans="1:15" ht="16.5">
      <c r="A123" s="43">
        <v>11</v>
      </c>
      <c r="B123" s="193" t="s">
        <v>75</v>
      </c>
      <c r="C123" s="20">
        <v>79.883</v>
      </c>
      <c r="D123" s="20"/>
      <c r="E123" s="165"/>
      <c r="F123" s="21">
        <v>1</v>
      </c>
      <c r="M123" s="41">
        <v>9</v>
      </c>
      <c r="N123" s="21" t="s">
        <v>162</v>
      </c>
      <c r="O123" s="21">
        <v>6</v>
      </c>
    </row>
    <row r="124" spans="1:15" ht="16.5">
      <c r="A124" s="43">
        <v>12</v>
      </c>
      <c r="B124" s="193" t="s">
        <v>58</v>
      </c>
      <c r="C124" s="20">
        <v>77.734</v>
      </c>
      <c r="D124" s="20"/>
      <c r="E124" s="165"/>
      <c r="F124" s="21">
        <v>1</v>
      </c>
      <c r="G124" s="35"/>
      <c r="M124" s="41">
        <v>10</v>
      </c>
      <c r="N124" s="21" t="s">
        <v>84</v>
      </c>
      <c r="O124" s="21">
        <v>5</v>
      </c>
    </row>
    <row r="125" spans="1:19" ht="15">
      <c r="A125" s="43">
        <v>13</v>
      </c>
      <c r="B125" s="193" t="s">
        <v>186</v>
      </c>
      <c r="C125" s="20">
        <v>76.683</v>
      </c>
      <c r="D125" s="20"/>
      <c r="E125" s="165"/>
      <c r="F125" s="21">
        <v>1</v>
      </c>
      <c r="M125" s="41">
        <v>11</v>
      </c>
      <c r="N125" s="21" t="s">
        <v>75</v>
      </c>
      <c r="O125" s="21">
        <v>4</v>
      </c>
      <c r="R125" s="23"/>
      <c r="S125" s="23"/>
    </row>
    <row r="126" spans="1:19" ht="15">
      <c r="A126" s="43">
        <v>14</v>
      </c>
      <c r="B126" s="193" t="s">
        <v>59</v>
      </c>
      <c r="C126" s="20">
        <v>74.431</v>
      </c>
      <c r="D126" s="20"/>
      <c r="E126" s="155"/>
      <c r="F126" s="21">
        <v>1</v>
      </c>
      <c r="M126" s="41">
        <v>12</v>
      </c>
      <c r="N126" s="21" t="s">
        <v>59</v>
      </c>
      <c r="O126" s="21">
        <v>4</v>
      </c>
      <c r="R126" s="23"/>
      <c r="S126" s="23"/>
    </row>
    <row r="127" spans="1:19" ht="15">
      <c r="A127" s="43">
        <v>15</v>
      </c>
      <c r="B127" s="193" t="s">
        <v>106</v>
      </c>
      <c r="C127" s="20">
        <v>62.981</v>
      </c>
      <c r="D127" s="20"/>
      <c r="E127" s="165"/>
      <c r="F127" s="21">
        <v>1</v>
      </c>
      <c r="M127" s="41">
        <v>13</v>
      </c>
      <c r="N127" s="21" t="s">
        <v>64</v>
      </c>
      <c r="O127" s="21">
        <v>3</v>
      </c>
      <c r="R127" s="23"/>
      <c r="S127" s="23"/>
    </row>
    <row r="128" spans="1:19" ht="15">
      <c r="A128" s="43">
        <v>16</v>
      </c>
      <c r="B128" s="193"/>
      <c r="C128" s="20"/>
      <c r="D128" s="20"/>
      <c r="E128" s="165"/>
      <c r="F128" s="20"/>
      <c r="M128" s="41">
        <v>14</v>
      </c>
      <c r="N128" s="21" t="s">
        <v>121</v>
      </c>
      <c r="O128" s="21">
        <v>3</v>
      </c>
      <c r="R128" s="23"/>
      <c r="S128" s="23"/>
    </row>
    <row r="129" spans="1:19" ht="15">
      <c r="A129" s="43">
        <v>17</v>
      </c>
      <c r="B129" s="193"/>
      <c r="C129" s="20"/>
      <c r="D129" s="20"/>
      <c r="E129" s="165"/>
      <c r="F129" s="168"/>
      <c r="M129" s="41">
        <v>15</v>
      </c>
      <c r="N129" s="21" t="s">
        <v>106</v>
      </c>
      <c r="O129" s="21">
        <v>3</v>
      </c>
      <c r="R129" s="23"/>
      <c r="S129" s="23"/>
    </row>
    <row r="130" spans="1:19" ht="15">
      <c r="A130" s="43">
        <v>18</v>
      </c>
      <c r="B130" s="193"/>
      <c r="C130" s="20"/>
      <c r="D130" s="20"/>
      <c r="E130" s="165"/>
      <c r="F130" s="168"/>
      <c r="M130" s="41">
        <v>16</v>
      </c>
      <c r="N130" s="21" t="s">
        <v>62</v>
      </c>
      <c r="O130" s="21">
        <v>2</v>
      </c>
      <c r="R130" s="23"/>
      <c r="S130" s="23"/>
    </row>
    <row r="131" spans="1:19" ht="15">
      <c r="A131" s="43">
        <v>19</v>
      </c>
      <c r="B131" s="193"/>
      <c r="C131" s="20"/>
      <c r="D131" s="20"/>
      <c r="E131" s="165"/>
      <c r="F131" s="168"/>
      <c r="M131" s="41">
        <v>17</v>
      </c>
      <c r="N131" s="21" t="s">
        <v>113</v>
      </c>
      <c r="O131" s="21">
        <v>2</v>
      </c>
      <c r="R131" s="23"/>
      <c r="S131" s="23"/>
    </row>
    <row r="132" spans="1:19" ht="15">
      <c r="A132" s="43">
        <v>20</v>
      </c>
      <c r="B132" s="264"/>
      <c r="C132" s="165"/>
      <c r="D132" s="20"/>
      <c r="E132" s="165"/>
      <c r="F132" s="168"/>
      <c r="M132" s="41">
        <v>18</v>
      </c>
      <c r="N132" s="21" t="s">
        <v>88</v>
      </c>
      <c r="O132" s="21">
        <v>1</v>
      </c>
      <c r="R132" s="23"/>
      <c r="S132" s="23"/>
    </row>
    <row r="133" spans="1:19" ht="15">
      <c r="A133" s="43">
        <v>21</v>
      </c>
      <c r="B133" s="193"/>
      <c r="C133" s="20"/>
      <c r="D133" s="20"/>
      <c r="E133" s="165"/>
      <c r="F133" s="168"/>
      <c r="M133" s="41">
        <v>19</v>
      </c>
      <c r="N133" s="21" t="s">
        <v>58</v>
      </c>
      <c r="O133" s="21">
        <v>1</v>
      </c>
      <c r="R133" s="23"/>
      <c r="S133" s="23"/>
    </row>
    <row r="134" spans="1:19" ht="15">
      <c r="A134" s="43">
        <v>22</v>
      </c>
      <c r="B134" s="193"/>
      <c r="C134" s="20"/>
      <c r="D134" s="20"/>
      <c r="E134" s="165"/>
      <c r="F134" s="168"/>
      <c r="M134" s="41">
        <v>20</v>
      </c>
      <c r="N134" s="21" t="s">
        <v>83</v>
      </c>
      <c r="O134" s="21">
        <v>1</v>
      </c>
      <c r="R134" s="23"/>
      <c r="S134" s="23"/>
    </row>
    <row r="135" spans="2:19" ht="15">
      <c r="B135" s="261"/>
      <c r="C135" s="35"/>
      <c r="D135" s="34"/>
      <c r="E135" s="35"/>
      <c r="F135" s="24"/>
      <c r="M135" s="41">
        <v>21</v>
      </c>
      <c r="N135" s="21" t="s">
        <v>160</v>
      </c>
      <c r="O135" s="21">
        <v>1</v>
      </c>
      <c r="R135" s="23"/>
      <c r="S135" s="23"/>
    </row>
    <row r="136" spans="2:19" ht="15">
      <c r="B136" s="261"/>
      <c r="C136" s="35"/>
      <c r="D136" s="34"/>
      <c r="E136" s="35"/>
      <c r="F136" s="24"/>
      <c r="M136" s="41">
        <v>22</v>
      </c>
      <c r="N136" s="21" t="s">
        <v>161</v>
      </c>
      <c r="O136" s="21">
        <v>1</v>
      </c>
      <c r="R136" s="23"/>
      <c r="S136" s="23"/>
    </row>
    <row r="137" spans="2:19" ht="15">
      <c r="B137" s="261"/>
      <c r="C137" s="35"/>
      <c r="D137" s="34"/>
      <c r="E137" s="35"/>
      <c r="F137" s="24"/>
      <c r="M137" s="41">
        <v>23</v>
      </c>
      <c r="N137" s="21" t="s">
        <v>210</v>
      </c>
      <c r="O137" s="21">
        <v>1</v>
      </c>
      <c r="R137" s="23"/>
      <c r="S137" s="23"/>
    </row>
    <row r="138" spans="2:19" ht="15">
      <c r="B138" s="261"/>
      <c r="C138" s="35"/>
      <c r="D138" s="34"/>
      <c r="E138" s="35"/>
      <c r="F138" s="24"/>
      <c r="M138" s="41">
        <v>24</v>
      </c>
      <c r="N138" s="21" t="s">
        <v>209</v>
      </c>
      <c r="O138" s="21">
        <v>1</v>
      </c>
      <c r="R138" s="23"/>
      <c r="S138" s="23"/>
    </row>
    <row r="139" spans="2:19" ht="15">
      <c r="B139" s="261"/>
      <c r="C139" s="35"/>
      <c r="D139" s="34"/>
      <c r="E139" s="35"/>
      <c r="F139" s="24"/>
      <c r="M139" s="41">
        <v>25</v>
      </c>
      <c r="N139" s="21" t="s">
        <v>216</v>
      </c>
      <c r="O139" s="21">
        <v>1</v>
      </c>
      <c r="R139" s="23"/>
      <c r="S139" s="23"/>
    </row>
    <row r="140" spans="2:19" ht="15">
      <c r="B140" s="261"/>
      <c r="C140" s="35"/>
      <c r="D140" s="34"/>
      <c r="E140" s="35"/>
      <c r="F140" s="24"/>
      <c r="M140" s="41">
        <v>26</v>
      </c>
      <c r="N140" s="21" t="s">
        <v>211</v>
      </c>
      <c r="O140" s="21">
        <v>1</v>
      </c>
      <c r="R140" s="23"/>
      <c r="S140" s="23"/>
    </row>
    <row r="141" spans="2:19" ht="15">
      <c r="B141" s="261"/>
      <c r="C141" s="35"/>
      <c r="D141" s="34"/>
      <c r="E141" s="35"/>
      <c r="F141" s="24"/>
      <c r="M141" s="41">
        <v>27</v>
      </c>
      <c r="N141" s="21" t="s">
        <v>212</v>
      </c>
      <c r="O141" s="21">
        <v>1</v>
      </c>
      <c r="R141" s="23"/>
      <c r="S141" s="23"/>
    </row>
    <row r="142" spans="2:19" ht="15">
      <c r="B142" s="261"/>
      <c r="C142" s="35"/>
      <c r="D142" s="34"/>
      <c r="E142" s="35"/>
      <c r="F142" s="24"/>
      <c r="M142" s="42"/>
      <c r="N142" s="19"/>
      <c r="O142" s="19"/>
      <c r="R142" s="23"/>
      <c r="S142" s="23"/>
    </row>
    <row r="143" spans="2:19" ht="15">
      <c r="B143" s="261"/>
      <c r="C143" s="35"/>
      <c r="D143" s="34"/>
      <c r="E143" s="35"/>
      <c r="F143" s="24"/>
      <c r="M143" s="42"/>
      <c r="N143" s="19"/>
      <c r="O143" s="19"/>
      <c r="R143" s="23"/>
      <c r="S143" s="23"/>
    </row>
    <row r="144" spans="2:19" ht="15">
      <c r="B144" s="261"/>
      <c r="C144" s="35"/>
      <c r="D144" s="34"/>
      <c r="E144" s="35"/>
      <c r="F144" s="24"/>
      <c r="M144" s="42"/>
      <c r="N144" s="19"/>
      <c r="O144" s="19"/>
      <c r="R144" s="23"/>
      <c r="S144" s="23"/>
    </row>
    <row r="145" spans="2:19" ht="15">
      <c r="B145" s="261"/>
      <c r="C145" s="35"/>
      <c r="D145" s="34"/>
      <c r="E145" s="35"/>
      <c r="F145" s="24"/>
      <c r="M145" s="42"/>
      <c r="N145" s="19"/>
      <c r="O145" s="19"/>
      <c r="R145" s="23"/>
      <c r="S145" s="23"/>
    </row>
    <row r="146" spans="2:19" ht="15">
      <c r="B146" s="261"/>
      <c r="C146" s="35"/>
      <c r="D146" s="34"/>
      <c r="E146" s="35"/>
      <c r="F146" s="24"/>
      <c r="M146" s="42"/>
      <c r="N146" s="19"/>
      <c r="O146" s="19"/>
      <c r="R146" s="23"/>
      <c r="S146" s="23"/>
    </row>
    <row r="147" spans="2:19" ht="15">
      <c r="B147" s="261"/>
      <c r="C147" s="35"/>
      <c r="D147" s="34"/>
      <c r="E147" s="35"/>
      <c r="F147" s="24"/>
      <c r="M147" s="42"/>
      <c r="N147" s="19"/>
      <c r="O147" s="19"/>
      <c r="R147" s="23"/>
      <c r="S147" s="23"/>
    </row>
    <row r="148" spans="2:19" ht="15">
      <c r="B148" s="261"/>
      <c r="C148" s="35"/>
      <c r="D148" s="34"/>
      <c r="E148" s="35"/>
      <c r="F148" s="24"/>
      <c r="M148" s="42"/>
      <c r="N148" s="19"/>
      <c r="O148" s="19"/>
      <c r="R148" s="23"/>
      <c r="S148" s="23"/>
    </row>
    <row r="149" spans="2:19" ht="17.25" thickBot="1">
      <c r="B149" s="261"/>
      <c r="C149" s="35"/>
      <c r="D149" s="34"/>
      <c r="E149" s="35"/>
      <c r="F149" s="24"/>
      <c r="M149" s="42"/>
      <c r="N149" s="26"/>
      <c r="R149" s="23"/>
      <c r="S149" s="23"/>
    </row>
    <row r="150" spans="2:19" ht="16.5">
      <c r="B150" s="261"/>
      <c r="C150" s="35"/>
      <c r="D150" s="34"/>
      <c r="E150" s="35"/>
      <c r="F150" s="24"/>
      <c r="M150" s="266"/>
      <c r="N150" s="148" t="s">
        <v>63</v>
      </c>
      <c r="O150" s="60"/>
      <c r="P150" s="61"/>
      <c r="Q150" s="75"/>
      <c r="R150" s="23"/>
      <c r="S150" s="23"/>
    </row>
    <row r="151" spans="2:19" ht="16.5">
      <c r="B151" s="261"/>
      <c r="C151" s="35"/>
      <c r="D151" s="34"/>
      <c r="E151" s="35"/>
      <c r="F151" s="24"/>
      <c r="G151" s="32"/>
      <c r="H151" s="32"/>
      <c r="I151" s="32"/>
      <c r="M151" s="181"/>
      <c r="N151" s="189" t="s">
        <v>18</v>
      </c>
      <c r="O151" s="189"/>
      <c r="P151" s="189"/>
      <c r="Q151" s="311"/>
      <c r="R151" s="23"/>
      <c r="S151" s="23"/>
    </row>
    <row r="152" spans="2:17" ht="17.25" thickBot="1">
      <c r="B152" s="261"/>
      <c r="D152" s="19"/>
      <c r="E152" s="24"/>
      <c r="F152" s="24"/>
      <c r="G152" s="32"/>
      <c r="H152" s="32"/>
      <c r="I152" s="32"/>
      <c r="K152" s="23"/>
      <c r="L152" s="24"/>
      <c r="M152" s="21">
        <v>1</v>
      </c>
      <c r="N152" s="43" t="s">
        <v>71</v>
      </c>
      <c r="O152" s="22">
        <v>632.346</v>
      </c>
      <c r="P152" s="21"/>
      <c r="Q152" s="21">
        <v>5</v>
      </c>
    </row>
    <row r="153" spans="1:17" ht="16.5">
      <c r="A153" s="74"/>
      <c r="B153" s="74"/>
      <c r="C153" s="61"/>
      <c r="D153" s="75"/>
      <c r="E153" s="24"/>
      <c r="F153" s="24"/>
      <c r="M153" s="21">
        <v>2</v>
      </c>
      <c r="N153" s="41" t="s">
        <v>65</v>
      </c>
      <c r="O153" s="22">
        <v>611.885386363636</v>
      </c>
      <c r="P153" s="21"/>
      <c r="Q153" s="21">
        <v>5</v>
      </c>
    </row>
    <row r="154" spans="1:17" ht="17.25" thickBot="1">
      <c r="A154" s="76"/>
      <c r="B154" s="262" t="s">
        <v>28</v>
      </c>
      <c r="C154" s="190" t="s">
        <v>36</v>
      </c>
      <c r="D154" s="192" t="s">
        <v>55</v>
      </c>
      <c r="E154" s="24"/>
      <c r="F154" s="24"/>
      <c r="M154" s="21">
        <v>3</v>
      </c>
      <c r="N154" s="43" t="s">
        <v>158</v>
      </c>
      <c r="O154" s="22">
        <v>591.774625</v>
      </c>
      <c r="P154" s="21"/>
      <c r="Q154" s="21">
        <v>5</v>
      </c>
    </row>
    <row r="155" spans="1:17" ht="16.5">
      <c r="A155" s="191">
        <v>1</v>
      </c>
      <c r="B155" s="218" t="s">
        <v>71</v>
      </c>
      <c r="C155" s="242">
        <v>7</v>
      </c>
      <c r="D155" s="191">
        <v>11</v>
      </c>
      <c r="M155" s="21">
        <v>4</v>
      </c>
      <c r="N155" s="43" t="s">
        <v>57</v>
      </c>
      <c r="O155" s="22">
        <v>571.6659999999999</v>
      </c>
      <c r="P155" s="21"/>
      <c r="Q155" s="21">
        <v>5</v>
      </c>
    </row>
    <row r="156" spans="1:17" ht="16.5">
      <c r="A156" s="168">
        <v>2</v>
      </c>
      <c r="B156" s="218" t="s">
        <v>65</v>
      </c>
      <c r="C156" s="166">
        <v>5</v>
      </c>
      <c r="D156" s="168">
        <v>5</v>
      </c>
      <c r="E156" s="32"/>
      <c r="F156" s="32"/>
      <c r="J156" s="32"/>
      <c r="K156" s="33"/>
      <c r="L156" s="32"/>
      <c r="M156" s="21">
        <v>5</v>
      </c>
      <c r="N156" s="43" t="s">
        <v>86</v>
      </c>
      <c r="O156" s="22">
        <v>525.961875</v>
      </c>
      <c r="P156" s="21"/>
      <c r="Q156" s="21">
        <v>5</v>
      </c>
    </row>
    <row r="157" spans="1:17" ht="16.5">
      <c r="A157" s="168">
        <v>3</v>
      </c>
      <c r="B157" s="272" t="s">
        <v>158</v>
      </c>
      <c r="C157" s="166"/>
      <c r="D157" s="168">
        <v>6</v>
      </c>
      <c r="E157" s="32"/>
      <c r="F157" s="32"/>
      <c r="J157" s="32"/>
      <c r="K157" s="33"/>
      <c r="L157" s="32"/>
      <c r="M157" s="21">
        <v>6</v>
      </c>
      <c r="N157" s="43" t="s">
        <v>84</v>
      </c>
      <c r="O157" s="22">
        <v>468.797</v>
      </c>
      <c r="P157" s="21"/>
      <c r="Q157" s="21">
        <v>5</v>
      </c>
    </row>
    <row r="158" spans="1:17" s="32" customFormat="1" ht="16.5">
      <c r="A158" s="191">
        <v>4</v>
      </c>
      <c r="B158" s="218" t="s">
        <v>84</v>
      </c>
      <c r="C158" s="166"/>
      <c r="D158" s="168">
        <v>2</v>
      </c>
      <c r="E158" s="23"/>
      <c r="F158" s="23"/>
      <c r="G158" s="23"/>
      <c r="H158" s="23"/>
      <c r="I158" s="23"/>
      <c r="J158" s="23"/>
      <c r="K158" s="24"/>
      <c r="L158" s="23"/>
      <c r="M158" s="21">
        <v>7</v>
      </c>
      <c r="N158" s="43" t="s">
        <v>72</v>
      </c>
      <c r="O158" s="22">
        <v>444.63813636363636</v>
      </c>
      <c r="P158" s="21"/>
      <c r="Q158" s="21">
        <v>5</v>
      </c>
    </row>
    <row r="159" spans="1:17" s="32" customFormat="1" ht="16.5">
      <c r="A159" s="168">
        <v>5</v>
      </c>
      <c r="B159" s="218" t="s">
        <v>72</v>
      </c>
      <c r="C159" s="166"/>
      <c r="D159" s="168">
        <v>2</v>
      </c>
      <c r="E159" s="23"/>
      <c r="F159" s="23"/>
      <c r="G159" s="23"/>
      <c r="H159" s="23"/>
      <c r="I159" s="23"/>
      <c r="J159" s="23"/>
      <c r="K159" s="24"/>
      <c r="L159" s="23"/>
      <c r="M159" s="21">
        <v>8</v>
      </c>
      <c r="N159" s="43" t="s">
        <v>87</v>
      </c>
      <c r="O159" s="22">
        <v>429.027</v>
      </c>
      <c r="P159" s="21"/>
      <c r="Q159" s="21">
        <v>5</v>
      </c>
    </row>
    <row r="160" spans="1:17" ht="17.25" thickBot="1">
      <c r="A160" s="168">
        <v>6</v>
      </c>
      <c r="B160" s="218" t="s">
        <v>83</v>
      </c>
      <c r="C160" s="166">
        <v>1</v>
      </c>
      <c r="D160" s="168">
        <v>1</v>
      </c>
      <c r="M160" s="21">
        <v>9</v>
      </c>
      <c r="N160" s="43" t="s">
        <v>162</v>
      </c>
      <c r="O160" s="22">
        <v>389.95400000000006</v>
      </c>
      <c r="P160" s="21"/>
      <c r="Q160" s="21">
        <v>5</v>
      </c>
    </row>
    <row r="161" spans="1:17" ht="16.5">
      <c r="A161" s="191">
        <v>7</v>
      </c>
      <c r="B161" s="218" t="s">
        <v>59</v>
      </c>
      <c r="C161" s="166"/>
      <c r="D161" s="168">
        <v>1</v>
      </c>
      <c r="J161" s="245"/>
      <c r="K161" s="23"/>
      <c r="L161" s="24"/>
      <c r="M161" s="21">
        <v>10</v>
      </c>
      <c r="N161" s="43" t="s">
        <v>73</v>
      </c>
      <c r="O161" s="22">
        <v>279.149</v>
      </c>
      <c r="P161" s="21"/>
      <c r="Q161" s="21">
        <v>4</v>
      </c>
    </row>
    <row r="162" spans="1:17" ht="16.5">
      <c r="A162" s="168">
        <v>8</v>
      </c>
      <c r="B162" s="218" t="s">
        <v>86</v>
      </c>
      <c r="C162" s="166"/>
      <c r="D162" s="168">
        <v>2</v>
      </c>
      <c r="J162" s="247"/>
      <c r="K162" s="23"/>
      <c r="L162" s="267">
        <v>70</v>
      </c>
      <c r="M162" s="21">
        <v>11</v>
      </c>
      <c r="N162" s="41" t="s">
        <v>75</v>
      </c>
      <c r="O162" s="21">
        <v>217.93599999999998</v>
      </c>
      <c r="P162" s="21"/>
      <c r="Q162" s="21">
        <v>3</v>
      </c>
    </row>
    <row r="163" spans="1:17" ht="16.5">
      <c r="A163" s="168">
        <v>9</v>
      </c>
      <c r="B163" s="218" t="s">
        <v>160</v>
      </c>
      <c r="C163" s="166"/>
      <c r="D163" s="168">
        <v>1</v>
      </c>
      <c r="J163" s="21">
        <v>1</v>
      </c>
      <c r="K163" s="25"/>
      <c r="L163" s="267"/>
      <c r="M163" s="21">
        <v>12</v>
      </c>
      <c r="N163" s="41" t="s">
        <v>220</v>
      </c>
      <c r="O163" s="22">
        <v>197.988</v>
      </c>
      <c r="P163" s="22"/>
      <c r="Q163" s="21">
        <v>2</v>
      </c>
    </row>
    <row r="164" spans="1:17" ht="16.5">
      <c r="A164" s="168">
        <v>10</v>
      </c>
      <c r="B164" s="218" t="s">
        <v>161</v>
      </c>
      <c r="C164" s="166"/>
      <c r="D164" s="168">
        <v>1</v>
      </c>
      <c r="J164" s="21">
        <v>2</v>
      </c>
      <c r="K164" s="246"/>
      <c r="L164" s="267"/>
      <c r="M164" s="21">
        <v>13</v>
      </c>
      <c r="N164" s="43" t="s">
        <v>62</v>
      </c>
      <c r="O164" s="22">
        <v>183.724</v>
      </c>
      <c r="P164" s="21"/>
      <c r="Q164" s="21">
        <v>2</v>
      </c>
    </row>
    <row r="165" spans="1:17" ht="16.5">
      <c r="A165" s="168">
        <v>11</v>
      </c>
      <c r="B165" s="218" t="s">
        <v>87</v>
      </c>
      <c r="C165" s="166"/>
      <c r="D165" s="168">
        <v>2</v>
      </c>
      <c r="J165" s="21"/>
      <c r="K165" s="23"/>
      <c r="L165" s="103"/>
      <c r="M165" s="21">
        <v>14</v>
      </c>
      <c r="N165" s="43" t="s">
        <v>64</v>
      </c>
      <c r="O165" s="22">
        <v>157.052</v>
      </c>
      <c r="P165" s="21"/>
      <c r="Q165" s="21">
        <v>2</v>
      </c>
    </row>
    <row r="166" spans="1:17" ht="16.5">
      <c r="A166" s="191">
        <v>12</v>
      </c>
      <c r="B166" s="218" t="s">
        <v>75</v>
      </c>
      <c r="C166" s="166"/>
      <c r="D166" s="168">
        <v>1</v>
      </c>
      <c r="J166" s="21"/>
      <c r="K166" s="23"/>
      <c r="L166" s="24"/>
      <c r="M166" s="21">
        <v>15</v>
      </c>
      <c r="N166" s="43" t="s">
        <v>59</v>
      </c>
      <c r="O166" s="22">
        <v>139.098</v>
      </c>
      <c r="P166" s="21"/>
      <c r="Q166" s="21">
        <v>2</v>
      </c>
    </row>
    <row r="167" spans="1:21" ht="16.5">
      <c r="A167" s="168">
        <v>13</v>
      </c>
      <c r="B167" s="218" t="s">
        <v>57</v>
      </c>
      <c r="C167" s="166">
        <v>1</v>
      </c>
      <c r="D167" s="168">
        <v>2</v>
      </c>
      <c r="J167" s="21"/>
      <c r="K167" s="23"/>
      <c r="L167" s="24"/>
      <c r="M167" s="21">
        <v>16</v>
      </c>
      <c r="N167" s="43" t="s">
        <v>83</v>
      </c>
      <c r="O167" s="22">
        <v>136.36363636363635</v>
      </c>
      <c r="P167" s="21"/>
      <c r="Q167" s="21">
        <v>1</v>
      </c>
      <c r="U167" s="32"/>
    </row>
    <row r="168" spans="1:17" ht="16.5">
      <c r="A168" s="168">
        <v>14</v>
      </c>
      <c r="B168" s="218" t="s">
        <v>210</v>
      </c>
      <c r="C168" s="166"/>
      <c r="D168" s="168">
        <v>1</v>
      </c>
      <c r="J168" s="21"/>
      <c r="K168" s="23"/>
      <c r="L168" s="24"/>
      <c r="M168" s="21">
        <v>17</v>
      </c>
      <c r="N168" s="21" t="s">
        <v>121</v>
      </c>
      <c r="O168" s="22">
        <v>113.802</v>
      </c>
      <c r="P168" s="22"/>
      <c r="Q168" s="21">
        <v>1</v>
      </c>
    </row>
    <row r="169" spans="1:17" ht="16.5">
      <c r="A169" s="168">
        <v>15</v>
      </c>
      <c r="B169" s="218" t="s">
        <v>121</v>
      </c>
      <c r="C169" s="166"/>
      <c r="D169" s="168">
        <v>1</v>
      </c>
      <c r="J169" s="21"/>
      <c r="K169" s="23"/>
      <c r="L169" s="24"/>
      <c r="M169" s="21">
        <v>18</v>
      </c>
      <c r="N169" s="41" t="s">
        <v>106</v>
      </c>
      <c r="O169" s="22">
        <v>107.422</v>
      </c>
      <c r="P169" s="21"/>
      <c r="Q169" s="21">
        <v>1</v>
      </c>
    </row>
    <row r="170" spans="1:17" ht="16.5">
      <c r="A170" s="168">
        <v>16</v>
      </c>
      <c r="B170" s="218" t="s">
        <v>186</v>
      </c>
      <c r="C170" s="166"/>
      <c r="D170" s="168">
        <v>1</v>
      </c>
      <c r="M170" s="21">
        <v>19</v>
      </c>
      <c r="N170" s="43" t="s">
        <v>161</v>
      </c>
      <c r="O170" s="22">
        <v>103.76</v>
      </c>
      <c r="P170" s="21"/>
      <c r="Q170" s="21">
        <v>1</v>
      </c>
    </row>
    <row r="171" spans="1:21" ht="16.5">
      <c r="A171" s="168">
        <v>17</v>
      </c>
      <c r="B171" s="218" t="s">
        <v>209</v>
      </c>
      <c r="C171" s="166"/>
      <c r="D171" s="168">
        <v>1</v>
      </c>
      <c r="M171" s="21">
        <v>20</v>
      </c>
      <c r="N171" s="21" t="s">
        <v>209</v>
      </c>
      <c r="O171" s="22">
        <v>103.672</v>
      </c>
      <c r="P171" s="22"/>
      <c r="Q171" s="21">
        <v>1</v>
      </c>
      <c r="U171" s="51"/>
    </row>
    <row r="172" spans="1:17" ht="16.5">
      <c r="A172" s="168"/>
      <c r="B172" s="218"/>
      <c r="C172" s="166"/>
      <c r="D172" s="168"/>
      <c r="M172" s="21">
        <v>21</v>
      </c>
      <c r="N172" s="43" t="s">
        <v>113</v>
      </c>
      <c r="O172" s="21">
        <v>96.387</v>
      </c>
      <c r="P172" s="21"/>
      <c r="Q172" s="21">
        <v>1</v>
      </c>
    </row>
    <row r="173" spans="1:17" ht="16.5">
      <c r="A173" s="168"/>
      <c r="B173" s="218"/>
      <c r="C173" s="166"/>
      <c r="D173" s="168"/>
      <c r="M173" s="21">
        <v>22</v>
      </c>
      <c r="N173" s="21" t="s">
        <v>216</v>
      </c>
      <c r="O173" s="21">
        <v>80.078</v>
      </c>
      <c r="P173" s="22"/>
      <c r="Q173" s="21">
        <v>1</v>
      </c>
    </row>
    <row r="174" spans="1:17" ht="16.5">
      <c r="A174" s="34"/>
      <c r="B174" s="252" t="s">
        <v>37</v>
      </c>
      <c r="C174" s="253">
        <f>SUM(C155:C173)</f>
        <v>14</v>
      </c>
      <c r="D174" s="254">
        <f>SUM(D155:D173)</f>
        <v>41</v>
      </c>
      <c r="M174" s="21">
        <v>23</v>
      </c>
      <c r="N174" s="43" t="s">
        <v>58</v>
      </c>
      <c r="O174" s="22">
        <v>77.734</v>
      </c>
      <c r="P174" s="21"/>
      <c r="Q174" s="21">
        <v>1</v>
      </c>
    </row>
    <row r="175" spans="1:19" ht="17.25" thickBot="1">
      <c r="A175" s="34"/>
      <c r="B175" s="194" t="s">
        <v>56</v>
      </c>
      <c r="C175" s="243"/>
      <c r="D175" s="195">
        <f>SUM(C174:D174)</f>
        <v>55</v>
      </c>
      <c r="M175" s="21">
        <v>24</v>
      </c>
      <c r="N175" s="43" t="s">
        <v>88</v>
      </c>
      <c r="O175" s="22">
        <v>70</v>
      </c>
      <c r="P175" s="21"/>
      <c r="Q175" s="21">
        <v>1</v>
      </c>
      <c r="R175" s="23"/>
      <c r="S175" s="23"/>
    </row>
    <row r="176" spans="1:19" ht="15">
      <c r="A176" s="34"/>
      <c r="B176" s="24"/>
      <c r="C176" s="169"/>
      <c r="D176" s="34"/>
      <c r="M176" s="21">
        <v>25</v>
      </c>
      <c r="N176" s="21" t="s">
        <v>211</v>
      </c>
      <c r="O176" s="21">
        <v>67.5</v>
      </c>
      <c r="P176" s="22"/>
      <c r="Q176" s="21">
        <v>1</v>
      </c>
      <c r="R176" s="23"/>
      <c r="S176" s="23"/>
    </row>
    <row r="177" spans="1:18" ht="15">
      <c r="A177" s="34"/>
      <c r="B177" s="24"/>
      <c r="C177" s="169"/>
      <c r="D177" s="34"/>
      <c r="O177" s="23"/>
      <c r="P177" s="23"/>
      <c r="Q177" s="23"/>
      <c r="R177" s="23"/>
    </row>
    <row r="178" spans="1:4" ht="17.25" thickBot="1">
      <c r="A178" s="34"/>
      <c r="B178" s="24"/>
      <c r="C178" s="169"/>
      <c r="D178" s="34"/>
    </row>
    <row r="179" spans="1:18" ht="16.5">
      <c r="A179" s="34"/>
      <c r="B179" s="24"/>
      <c r="C179" s="169"/>
      <c r="D179" s="34"/>
      <c r="L179" s="196"/>
      <c r="N179" s="322"/>
      <c r="O179" s="180"/>
      <c r="P179" s="180"/>
      <c r="Q179" s="180"/>
      <c r="R179" s="197"/>
    </row>
    <row r="180" spans="1:18" ht="16.5">
      <c r="A180" s="34"/>
      <c r="B180" s="24"/>
      <c r="C180" s="169"/>
      <c r="D180" s="34"/>
      <c r="L180" s="202"/>
      <c r="N180" s="323" t="s">
        <v>29</v>
      </c>
      <c r="O180" s="77"/>
      <c r="P180" s="204" t="s">
        <v>38</v>
      </c>
      <c r="Q180" s="203" t="s">
        <v>5</v>
      </c>
      <c r="R180" s="201" t="s">
        <v>3</v>
      </c>
    </row>
    <row r="181" spans="1:18" ht="16.5">
      <c r="A181" s="34"/>
      <c r="B181" s="24"/>
      <c r="C181" s="169"/>
      <c r="D181" s="34"/>
      <c r="L181" s="41">
        <v>1</v>
      </c>
      <c r="N181" s="205" t="s">
        <v>71</v>
      </c>
      <c r="O181" s="135" t="s">
        <v>135</v>
      </c>
      <c r="P181" s="263" t="s">
        <v>60</v>
      </c>
      <c r="Q181" s="41" t="s">
        <v>225</v>
      </c>
      <c r="R181" s="49">
        <v>118.359</v>
      </c>
    </row>
    <row r="182" spans="1:18" ht="15">
      <c r="A182" s="34"/>
      <c r="B182" s="24"/>
      <c r="C182" s="169"/>
      <c r="D182" s="34"/>
      <c r="L182" s="41"/>
      <c r="N182" s="205" t="s">
        <v>87</v>
      </c>
      <c r="O182" s="135" t="s">
        <v>135</v>
      </c>
      <c r="P182" s="107" t="s">
        <v>60</v>
      </c>
      <c r="Q182" s="41" t="s">
        <v>235</v>
      </c>
      <c r="R182" s="49">
        <v>112.435</v>
      </c>
    </row>
    <row r="183" spans="1:18" ht="16.5">
      <c r="A183" s="34"/>
      <c r="B183" s="24"/>
      <c r="C183" s="169"/>
      <c r="D183" s="34"/>
      <c r="L183" s="41">
        <v>2</v>
      </c>
      <c r="N183" s="205" t="s">
        <v>72</v>
      </c>
      <c r="O183" s="135" t="s">
        <v>135</v>
      </c>
      <c r="P183" s="263"/>
      <c r="Q183" s="41" t="s">
        <v>165</v>
      </c>
      <c r="R183" s="49">
        <v>106.055</v>
      </c>
    </row>
    <row r="184" spans="1:18" ht="16.5">
      <c r="A184" s="34"/>
      <c r="B184" s="24"/>
      <c r="C184" s="169"/>
      <c r="D184" s="34"/>
      <c r="L184" s="41">
        <v>3</v>
      </c>
      <c r="N184" s="205" t="s">
        <v>57</v>
      </c>
      <c r="O184" s="135" t="s">
        <v>184</v>
      </c>
      <c r="P184" s="263" t="s">
        <v>60</v>
      </c>
      <c r="Q184" s="41" t="s">
        <v>221</v>
      </c>
      <c r="R184" s="49">
        <v>151.953</v>
      </c>
    </row>
    <row r="185" spans="1:18" ht="16.5">
      <c r="A185" s="34"/>
      <c r="B185" s="24"/>
      <c r="C185" s="169"/>
      <c r="D185" s="34"/>
      <c r="L185" s="41">
        <v>4</v>
      </c>
      <c r="N185" s="205" t="s">
        <v>71</v>
      </c>
      <c r="O185" s="135" t="s">
        <v>184</v>
      </c>
      <c r="P185" s="263"/>
      <c r="Q185" s="41" t="s">
        <v>188</v>
      </c>
      <c r="R185" s="49">
        <v>147.266</v>
      </c>
    </row>
    <row r="186" spans="1:18" ht="16.5">
      <c r="A186" s="34"/>
      <c r="B186" s="24"/>
      <c r="C186" s="169"/>
      <c r="D186" s="34"/>
      <c r="L186" s="41">
        <v>5</v>
      </c>
      <c r="N186" s="205" t="s">
        <v>65</v>
      </c>
      <c r="O186" s="135" t="s">
        <v>184</v>
      </c>
      <c r="P186" s="263"/>
      <c r="Q186" s="41" t="s">
        <v>70</v>
      </c>
      <c r="R186" s="49">
        <v>141.016</v>
      </c>
    </row>
    <row r="187" spans="1:18" ht="16.5">
      <c r="A187" s="34"/>
      <c r="B187" s="24"/>
      <c r="C187" s="169"/>
      <c r="D187" s="34"/>
      <c r="L187" s="41">
        <v>6</v>
      </c>
      <c r="N187" s="205" t="s">
        <v>84</v>
      </c>
      <c r="O187" s="135" t="s">
        <v>184</v>
      </c>
      <c r="P187" s="263"/>
      <c r="Q187" s="41" t="s">
        <v>241</v>
      </c>
      <c r="R187" s="49">
        <v>132.422</v>
      </c>
    </row>
    <row r="188" spans="1:18" ht="16.5">
      <c r="A188" s="34"/>
      <c r="B188" s="24"/>
      <c r="C188" s="169"/>
      <c r="D188" s="34"/>
      <c r="L188" s="41">
        <v>7</v>
      </c>
      <c r="N188" s="205" t="s">
        <v>158</v>
      </c>
      <c r="O188" s="135" t="s">
        <v>184</v>
      </c>
      <c r="P188" s="263" t="s">
        <v>60</v>
      </c>
      <c r="Q188" s="41" t="s">
        <v>237</v>
      </c>
      <c r="R188" s="49">
        <v>116.015625</v>
      </c>
    </row>
    <row r="189" spans="1:18" ht="15">
      <c r="A189" s="34"/>
      <c r="B189" s="24"/>
      <c r="C189" s="169"/>
      <c r="D189" s="34"/>
      <c r="L189" s="41">
        <v>8</v>
      </c>
      <c r="N189" s="205" t="s">
        <v>162</v>
      </c>
      <c r="O189" s="135" t="s">
        <v>184</v>
      </c>
      <c r="P189" s="107" t="s">
        <v>60</v>
      </c>
      <c r="Q189" s="41" t="s">
        <v>234</v>
      </c>
      <c r="R189" s="49">
        <v>113.281</v>
      </c>
    </row>
    <row r="190" spans="1:18" ht="16.5">
      <c r="A190" s="34"/>
      <c r="B190" s="24"/>
      <c r="C190" s="169"/>
      <c r="D190" s="34"/>
      <c r="L190" s="41">
        <v>9</v>
      </c>
      <c r="N190" s="297" t="s">
        <v>57</v>
      </c>
      <c r="O190" s="276" t="s">
        <v>184</v>
      </c>
      <c r="P190" s="107" t="s">
        <v>60</v>
      </c>
      <c r="Q190" s="277" t="s">
        <v>236</v>
      </c>
      <c r="R190" s="278">
        <v>108.203</v>
      </c>
    </row>
    <row r="191" spans="1:18" ht="17.25" thickBot="1">
      <c r="A191" s="34"/>
      <c r="B191" s="24"/>
      <c r="C191" s="169"/>
      <c r="D191" s="34"/>
      <c r="L191" s="41">
        <v>10</v>
      </c>
      <c r="N191" s="205" t="s">
        <v>87</v>
      </c>
      <c r="O191" s="135" t="s">
        <v>184</v>
      </c>
      <c r="P191" s="263"/>
      <c r="Q191" s="41" t="s">
        <v>195</v>
      </c>
      <c r="R191" s="49">
        <v>107.422</v>
      </c>
    </row>
    <row r="192" spans="1:18" ht="16.5">
      <c r="A192" s="72"/>
      <c r="B192" s="145" t="s">
        <v>20</v>
      </c>
      <c r="C192" s="60"/>
      <c r="D192" s="60"/>
      <c r="E192" s="60"/>
      <c r="F192" s="60"/>
      <c r="G192" s="60"/>
      <c r="H192" s="70"/>
      <c r="L192" s="41">
        <v>11</v>
      </c>
      <c r="N192" s="205" t="s">
        <v>65</v>
      </c>
      <c r="O192" s="135" t="s">
        <v>74</v>
      </c>
      <c r="P192" s="263"/>
      <c r="Q192" s="41" t="s">
        <v>107</v>
      </c>
      <c r="R192" s="49">
        <v>111.71875</v>
      </c>
    </row>
    <row r="193" spans="1:18" ht="16.5">
      <c r="A193" s="198"/>
      <c r="B193" s="52" t="s">
        <v>2</v>
      </c>
      <c r="C193" s="199" t="s">
        <v>18</v>
      </c>
      <c r="D193" s="52"/>
      <c r="E193" s="52"/>
      <c r="F193" s="52" t="s">
        <v>5</v>
      </c>
      <c r="G193" s="200" t="s">
        <v>38</v>
      </c>
      <c r="H193" s="201" t="s">
        <v>3</v>
      </c>
      <c r="L193" s="41">
        <v>12</v>
      </c>
      <c r="N193" s="205" t="s">
        <v>71</v>
      </c>
      <c r="O193" s="135" t="s">
        <v>74</v>
      </c>
      <c r="P193" s="107"/>
      <c r="Q193" s="41" t="s">
        <v>95</v>
      </c>
      <c r="R193" s="49">
        <v>105.69661458333333</v>
      </c>
    </row>
    <row r="194" spans="1:18" ht="16.5">
      <c r="A194" s="41">
        <v>1</v>
      </c>
      <c r="B194" s="308" t="s">
        <v>135</v>
      </c>
      <c r="C194" s="142" t="s">
        <v>71</v>
      </c>
      <c r="D194" s="301"/>
      <c r="E194" s="20"/>
      <c r="F194" s="20" t="s">
        <v>225</v>
      </c>
      <c r="G194" s="107" t="s">
        <v>60</v>
      </c>
      <c r="H194" s="20">
        <v>118.359</v>
      </c>
      <c r="L194" s="41">
        <v>13</v>
      </c>
      <c r="N194" s="205" t="s">
        <v>71</v>
      </c>
      <c r="O194" s="135" t="s">
        <v>68</v>
      </c>
      <c r="P194" s="263"/>
      <c r="Q194" s="41" t="s">
        <v>79</v>
      </c>
      <c r="R194" s="49">
        <v>107.813</v>
      </c>
    </row>
    <row r="195" spans="1:18" ht="16.5">
      <c r="A195" s="41">
        <v>2</v>
      </c>
      <c r="B195" s="308" t="s">
        <v>184</v>
      </c>
      <c r="C195" s="142" t="s">
        <v>57</v>
      </c>
      <c r="D195" s="301"/>
      <c r="E195" s="20"/>
      <c r="F195" s="20" t="s">
        <v>221</v>
      </c>
      <c r="G195" s="107" t="s">
        <v>60</v>
      </c>
      <c r="H195" s="20">
        <v>151.953</v>
      </c>
      <c r="L195" s="41">
        <v>14</v>
      </c>
      <c r="N195" s="205" t="s">
        <v>59</v>
      </c>
      <c r="O195" s="135" t="s">
        <v>50</v>
      </c>
      <c r="P195" s="263"/>
      <c r="Q195" s="41" t="s">
        <v>104</v>
      </c>
      <c r="R195" s="49">
        <v>101.3671875</v>
      </c>
    </row>
    <row r="196" spans="1:19" s="31" customFormat="1" ht="16.5">
      <c r="A196" s="41">
        <v>3</v>
      </c>
      <c r="B196" s="21" t="s">
        <v>136</v>
      </c>
      <c r="C196" s="20" t="s">
        <v>140</v>
      </c>
      <c r="D196" s="20"/>
      <c r="E196" s="20"/>
      <c r="F196" s="20" t="s">
        <v>141</v>
      </c>
      <c r="G196" s="107"/>
      <c r="H196" s="20">
        <v>61.328</v>
      </c>
      <c r="J196" s="41"/>
      <c r="K196" s="103"/>
      <c r="L196" s="41">
        <v>15</v>
      </c>
      <c r="N196" s="205" t="s">
        <v>84</v>
      </c>
      <c r="O196" s="135" t="s">
        <v>85</v>
      </c>
      <c r="P196" s="263"/>
      <c r="Q196" s="41" t="s">
        <v>92</v>
      </c>
      <c r="R196" s="49">
        <v>107.5</v>
      </c>
      <c r="S196" s="24"/>
    </row>
    <row r="197" spans="1:19" s="31" customFormat="1" ht="16.5">
      <c r="A197" s="41">
        <v>4</v>
      </c>
      <c r="B197" s="21" t="s">
        <v>74</v>
      </c>
      <c r="C197" s="20" t="s">
        <v>65</v>
      </c>
      <c r="D197" s="20"/>
      <c r="E197" s="20"/>
      <c r="F197" s="20" t="s">
        <v>107</v>
      </c>
      <c r="G197" s="107"/>
      <c r="H197" s="20">
        <v>111.71875</v>
      </c>
      <c r="J197" s="41"/>
      <c r="K197" s="103"/>
      <c r="L197" s="41">
        <v>16</v>
      </c>
      <c r="N197" s="205" t="s">
        <v>121</v>
      </c>
      <c r="O197" s="135" t="s">
        <v>185</v>
      </c>
      <c r="P197" s="107" t="s">
        <v>60</v>
      </c>
      <c r="Q197" s="41" t="s">
        <v>233</v>
      </c>
      <c r="R197" s="49">
        <v>113.802</v>
      </c>
      <c r="S197" s="24"/>
    </row>
    <row r="198" spans="1:19" s="31" customFormat="1" ht="16.5">
      <c r="A198" s="41">
        <v>5</v>
      </c>
      <c r="B198" s="21" t="s">
        <v>68</v>
      </c>
      <c r="C198" s="20" t="s">
        <v>71</v>
      </c>
      <c r="D198" s="20"/>
      <c r="E198" s="20"/>
      <c r="F198" s="20" t="s">
        <v>79</v>
      </c>
      <c r="G198" s="107"/>
      <c r="H198" s="20">
        <v>107.813</v>
      </c>
      <c r="J198" s="135">
        <f>G241*453.5924</f>
        <v>453.5924</v>
      </c>
      <c r="K198" s="21">
        <f>H241*28.34953</f>
        <v>113.39812</v>
      </c>
      <c r="L198" s="41">
        <v>17</v>
      </c>
      <c r="N198" s="205" t="s">
        <v>72</v>
      </c>
      <c r="O198" s="135" t="s">
        <v>185</v>
      </c>
      <c r="P198" s="263"/>
      <c r="Q198" s="41" t="s">
        <v>193</v>
      </c>
      <c r="R198" s="49">
        <v>111.719</v>
      </c>
      <c r="S198" s="24"/>
    </row>
    <row r="199" spans="1:19" s="31" customFormat="1" ht="16.5">
      <c r="A199" s="41">
        <v>6</v>
      </c>
      <c r="B199" s="21" t="s">
        <v>49</v>
      </c>
      <c r="C199" s="20" t="s">
        <v>71</v>
      </c>
      <c r="D199" s="20"/>
      <c r="E199" s="20"/>
      <c r="F199" s="20" t="s">
        <v>128</v>
      </c>
      <c r="G199" s="107"/>
      <c r="H199" s="20">
        <v>97.656</v>
      </c>
      <c r="J199" s="135" t="e">
        <f>#REF!*453.5924</f>
        <v>#REF!</v>
      </c>
      <c r="K199" s="21" t="e">
        <f>#REF!*28.34953</f>
        <v>#REF!</v>
      </c>
      <c r="L199" s="41">
        <v>18</v>
      </c>
      <c r="N199" s="205" t="s">
        <v>71</v>
      </c>
      <c r="O199" s="135" t="s">
        <v>61</v>
      </c>
      <c r="P199" s="263"/>
      <c r="Q199" s="41" t="s">
        <v>81</v>
      </c>
      <c r="R199" s="49">
        <v>113.21</v>
      </c>
      <c r="S199" s="24"/>
    </row>
    <row r="200" spans="1:18" s="31" customFormat="1" ht="16.5">
      <c r="A200" s="41">
        <v>7</v>
      </c>
      <c r="B200" s="21" t="s">
        <v>77</v>
      </c>
      <c r="C200" s="20" t="s">
        <v>71</v>
      </c>
      <c r="D200" s="163"/>
      <c r="E200" s="296"/>
      <c r="F200" s="20" t="s">
        <v>168</v>
      </c>
      <c r="G200" s="107"/>
      <c r="H200" s="20">
        <v>80.43</v>
      </c>
      <c r="L200" s="41"/>
      <c r="N200" s="205" t="s">
        <v>158</v>
      </c>
      <c r="O200" s="135" t="s">
        <v>159</v>
      </c>
      <c r="P200" s="263"/>
      <c r="Q200" s="41" t="s">
        <v>163</v>
      </c>
      <c r="R200" s="49">
        <v>129.833</v>
      </c>
    </row>
    <row r="201" spans="1:18" s="31" customFormat="1" ht="16.5">
      <c r="A201" s="41">
        <v>8</v>
      </c>
      <c r="B201" s="21" t="s">
        <v>50</v>
      </c>
      <c r="C201" s="20" t="s">
        <v>59</v>
      </c>
      <c r="D201" s="20"/>
      <c r="E201" s="20"/>
      <c r="F201" s="20" t="s">
        <v>104</v>
      </c>
      <c r="G201" s="107"/>
      <c r="H201" s="20">
        <v>101.367</v>
      </c>
      <c r="I201" s="32"/>
      <c r="L201" s="41"/>
      <c r="N201" s="205" t="s">
        <v>71</v>
      </c>
      <c r="O201" s="135" t="s">
        <v>159</v>
      </c>
      <c r="P201" s="263"/>
      <c r="Q201" s="41" t="s">
        <v>170</v>
      </c>
      <c r="R201" s="49">
        <v>105.469</v>
      </c>
    </row>
    <row r="202" spans="1:18" s="31" customFormat="1" ht="16.5">
      <c r="A202" s="41">
        <v>9</v>
      </c>
      <c r="B202" s="20" t="s">
        <v>85</v>
      </c>
      <c r="C202" s="20" t="s">
        <v>84</v>
      </c>
      <c r="D202" s="20"/>
      <c r="E202" s="296"/>
      <c r="F202" s="20" t="s">
        <v>92</v>
      </c>
      <c r="G202" s="107"/>
      <c r="H202" s="20">
        <v>107.5</v>
      </c>
      <c r="I202" s="32"/>
      <c r="L202" s="41">
        <v>19</v>
      </c>
      <c r="N202" s="297" t="s">
        <v>71</v>
      </c>
      <c r="O202" s="276" t="s">
        <v>159</v>
      </c>
      <c r="P202" s="263"/>
      <c r="Q202" s="277" t="s">
        <v>171</v>
      </c>
      <c r="R202" s="278">
        <v>104.102</v>
      </c>
    </row>
    <row r="203" spans="1:18" s="31" customFormat="1" ht="16.5">
      <c r="A203" s="41">
        <v>10</v>
      </c>
      <c r="B203" s="21" t="s">
        <v>185</v>
      </c>
      <c r="C203" s="142" t="s">
        <v>121</v>
      </c>
      <c r="D203" s="301"/>
      <c r="E203" s="20"/>
      <c r="F203" s="142" t="s">
        <v>227</v>
      </c>
      <c r="G203" s="107" t="s">
        <v>60</v>
      </c>
      <c r="H203" s="20">
        <v>113.802</v>
      </c>
      <c r="I203" s="32"/>
      <c r="L203" s="41">
        <v>20</v>
      </c>
      <c r="N203" s="205" t="s">
        <v>158</v>
      </c>
      <c r="O203" s="135" t="s">
        <v>190</v>
      </c>
      <c r="P203" s="263"/>
      <c r="Q203" s="41" t="s">
        <v>191</v>
      </c>
      <c r="R203" s="49">
        <v>135.313</v>
      </c>
    </row>
    <row r="204" spans="1:19" s="31" customFormat="1" ht="16.5">
      <c r="A204" s="41">
        <v>11</v>
      </c>
      <c r="B204" s="21" t="s">
        <v>61</v>
      </c>
      <c r="C204" s="20" t="s">
        <v>71</v>
      </c>
      <c r="D204" s="20"/>
      <c r="E204" s="20"/>
      <c r="F204" s="20" t="s">
        <v>81</v>
      </c>
      <c r="G204" s="107"/>
      <c r="H204" s="20">
        <v>113.21</v>
      </c>
      <c r="I204" s="32"/>
      <c r="J204" s="32"/>
      <c r="K204" s="33"/>
      <c r="L204" s="41">
        <v>21</v>
      </c>
      <c r="N204" s="205" t="s">
        <v>210</v>
      </c>
      <c r="O204" s="135" t="s">
        <v>114</v>
      </c>
      <c r="P204" s="107" t="s">
        <v>60</v>
      </c>
      <c r="Q204" s="41" t="s">
        <v>223</v>
      </c>
      <c r="R204" s="49">
        <v>129.004</v>
      </c>
      <c r="S204" s="23"/>
    </row>
    <row r="205" spans="1:19" s="31" customFormat="1" ht="16.5">
      <c r="A205" s="41">
        <v>12</v>
      </c>
      <c r="B205" s="21" t="s">
        <v>89</v>
      </c>
      <c r="C205" s="20" t="s">
        <v>162</v>
      </c>
      <c r="D205" s="155"/>
      <c r="E205" s="20"/>
      <c r="F205" s="20" t="s">
        <v>199</v>
      </c>
      <c r="G205" s="107"/>
      <c r="H205" s="20">
        <v>75.962</v>
      </c>
      <c r="I205" s="32"/>
      <c r="J205" s="32"/>
      <c r="K205" s="33"/>
      <c r="L205" s="41">
        <v>22</v>
      </c>
      <c r="N205" s="297" t="s">
        <v>71</v>
      </c>
      <c r="O205" s="276" t="s">
        <v>114</v>
      </c>
      <c r="P205" s="263" t="s">
        <v>60</v>
      </c>
      <c r="Q205" s="277" t="s">
        <v>231</v>
      </c>
      <c r="R205" s="278">
        <v>128.223</v>
      </c>
      <c r="S205" s="23"/>
    </row>
    <row r="206" spans="1:19" s="31" customFormat="1" ht="16.5">
      <c r="A206" s="41">
        <v>13</v>
      </c>
      <c r="B206" s="21" t="s">
        <v>159</v>
      </c>
      <c r="C206" s="142" t="s">
        <v>158</v>
      </c>
      <c r="D206" s="303"/>
      <c r="E206" s="303"/>
      <c r="F206" s="142" t="s">
        <v>163</v>
      </c>
      <c r="G206" s="300"/>
      <c r="H206" s="274">
        <v>129.883</v>
      </c>
      <c r="I206" s="32"/>
      <c r="J206" s="32"/>
      <c r="K206" s="33"/>
      <c r="L206" s="41"/>
      <c r="N206" s="205" t="s">
        <v>75</v>
      </c>
      <c r="O206" s="135" t="s">
        <v>114</v>
      </c>
      <c r="P206" s="263"/>
      <c r="Q206" s="41" t="s">
        <v>196</v>
      </c>
      <c r="R206" s="49">
        <v>104.199</v>
      </c>
      <c r="S206" s="23"/>
    </row>
    <row r="207" spans="1:19" ht="19.5">
      <c r="A207" s="41">
        <v>14</v>
      </c>
      <c r="B207" s="21" t="s">
        <v>190</v>
      </c>
      <c r="C207" s="20" t="s">
        <v>158</v>
      </c>
      <c r="D207" s="20"/>
      <c r="E207" s="296"/>
      <c r="F207" s="20" t="s">
        <v>191</v>
      </c>
      <c r="G207" s="107"/>
      <c r="H207" s="20">
        <v>135.313</v>
      </c>
      <c r="I207" s="29"/>
      <c r="J207" s="32"/>
      <c r="K207" s="33"/>
      <c r="L207" s="41"/>
      <c r="N207" s="297" t="s">
        <v>71</v>
      </c>
      <c r="O207" s="276" t="s">
        <v>114</v>
      </c>
      <c r="P207" s="107" t="s">
        <v>60</v>
      </c>
      <c r="Q207" s="277" t="s">
        <v>238</v>
      </c>
      <c r="R207" s="278">
        <v>104.004</v>
      </c>
      <c r="S207" s="108"/>
    </row>
    <row r="208" spans="1:19" ht="19.5">
      <c r="A208" s="41"/>
      <c r="B208" s="21" t="s">
        <v>217</v>
      </c>
      <c r="C208" s="20" t="s">
        <v>158</v>
      </c>
      <c r="D208" s="20"/>
      <c r="E208" s="296"/>
      <c r="F208" s="20" t="s">
        <v>229</v>
      </c>
      <c r="G208" s="107" t="s">
        <v>60</v>
      </c>
      <c r="H208" s="20">
        <v>81.875</v>
      </c>
      <c r="I208" s="29"/>
      <c r="J208" s="32"/>
      <c r="K208" s="33"/>
      <c r="L208" s="41">
        <v>23</v>
      </c>
      <c r="N208" s="205" t="s">
        <v>71</v>
      </c>
      <c r="O208" s="135" t="s">
        <v>114</v>
      </c>
      <c r="P208" s="263"/>
      <c r="Q208" s="41" t="s">
        <v>166</v>
      </c>
      <c r="R208" s="49">
        <v>101.758</v>
      </c>
      <c r="S208" s="108"/>
    </row>
    <row r="209" spans="1:19" ht="19.5">
      <c r="A209" s="41"/>
      <c r="B209" s="21" t="s">
        <v>215</v>
      </c>
      <c r="C209" s="20" t="s">
        <v>158</v>
      </c>
      <c r="D209" s="20"/>
      <c r="E209" s="296"/>
      <c r="F209" s="20" t="s">
        <v>224</v>
      </c>
      <c r="G209" s="107" t="s">
        <v>60</v>
      </c>
      <c r="H209" s="20">
        <v>125.313</v>
      </c>
      <c r="I209" s="29"/>
      <c r="J209" s="32"/>
      <c r="K209" s="33"/>
      <c r="L209" s="41">
        <v>24</v>
      </c>
      <c r="N209" s="205" t="s">
        <v>158</v>
      </c>
      <c r="O209" s="135" t="s">
        <v>215</v>
      </c>
      <c r="P209" s="263" t="s">
        <v>60</v>
      </c>
      <c r="Q209" s="41" t="s">
        <v>224</v>
      </c>
      <c r="R209" s="49">
        <v>125.313</v>
      </c>
      <c r="S209" s="108"/>
    </row>
    <row r="210" spans="1:19" s="29" customFormat="1" ht="19.5">
      <c r="A210" s="41">
        <v>15</v>
      </c>
      <c r="B210" s="21" t="s">
        <v>114</v>
      </c>
      <c r="C210" s="142" t="s">
        <v>210</v>
      </c>
      <c r="D210" s="303"/>
      <c r="E210" s="142"/>
      <c r="F210" s="142" t="s">
        <v>223</v>
      </c>
      <c r="G210" s="107" t="s">
        <v>60</v>
      </c>
      <c r="H210" s="274">
        <v>129.004</v>
      </c>
      <c r="J210" s="32"/>
      <c r="K210" s="33"/>
      <c r="L210" s="41">
        <v>25</v>
      </c>
      <c r="N210" s="205" t="s">
        <v>71</v>
      </c>
      <c r="O210" s="135" t="s">
        <v>110</v>
      </c>
      <c r="P210" s="263"/>
      <c r="Q210" s="41" t="s">
        <v>138</v>
      </c>
      <c r="R210" s="49">
        <v>191.25</v>
      </c>
      <c r="S210" s="24"/>
    </row>
    <row r="211" spans="1:19" s="29" customFormat="1" ht="19.5">
      <c r="A211" s="41">
        <v>16</v>
      </c>
      <c r="B211" s="21" t="s">
        <v>124</v>
      </c>
      <c r="C211" s="142" t="s">
        <v>72</v>
      </c>
      <c r="D211" s="301"/>
      <c r="E211" s="20"/>
      <c r="F211" s="142" t="s">
        <v>127</v>
      </c>
      <c r="G211" s="107"/>
      <c r="H211" s="20">
        <v>60.243</v>
      </c>
      <c r="J211" s="32"/>
      <c r="K211" s="33"/>
      <c r="L211" s="41"/>
      <c r="N211" s="205" t="s">
        <v>86</v>
      </c>
      <c r="O211" s="135" t="s">
        <v>110</v>
      </c>
      <c r="P211" s="107"/>
      <c r="Q211" s="41" t="s">
        <v>143</v>
      </c>
      <c r="R211" s="49">
        <v>131.563</v>
      </c>
      <c r="S211" s="50"/>
    </row>
    <row r="212" spans="1:18" s="29" customFormat="1" ht="19.5">
      <c r="A212" s="41">
        <v>17</v>
      </c>
      <c r="B212" s="21" t="s">
        <v>110</v>
      </c>
      <c r="C212" s="142" t="s">
        <v>71</v>
      </c>
      <c r="D212" s="301"/>
      <c r="E212" s="20"/>
      <c r="F212" s="142" t="s">
        <v>138</v>
      </c>
      <c r="G212" s="107"/>
      <c r="H212" s="20">
        <v>191.25</v>
      </c>
      <c r="J212" s="32">
        <v>0</v>
      </c>
      <c r="K212" s="18">
        <v>396.89342</v>
      </c>
      <c r="L212" s="41">
        <v>26</v>
      </c>
      <c r="N212" s="297" t="s">
        <v>71</v>
      </c>
      <c r="O212" s="276" t="s">
        <v>110</v>
      </c>
      <c r="P212" s="250"/>
      <c r="Q212" s="277" t="s">
        <v>144</v>
      </c>
      <c r="R212" s="278">
        <v>131.172</v>
      </c>
    </row>
    <row r="213" spans="1:18" s="29" customFormat="1" ht="19.5">
      <c r="A213" s="41"/>
      <c r="B213" s="21" t="s">
        <v>213</v>
      </c>
      <c r="C213" s="142" t="s">
        <v>57</v>
      </c>
      <c r="D213" s="301"/>
      <c r="E213" s="20"/>
      <c r="F213" s="142" t="s">
        <v>230</v>
      </c>
      <c r="G213" s="107" t="s">
        <v>60</v>
      </c>
      <c r="H213" s="20">
        <v>45.703</v>
      </c>
      <c r="J213" s="32"/>
      <c r="K213" s="18"/>
      <c r="L213" s="41">
        <v>27</v>
      </c>
      <c r="N213" s="205" t="s">
        <v>209</v>
      </c>
      <c r="O213" s="135" t="s">
        <v>110</v>
      </c>
      <c r="P213" s="263" t="s">
        <v>60</v>
      </c>
      <c r="Q213" s="41" t="s">
        <v>239</v>
      </c>
      <c r="R213" s="49">
        <v>103.672</v>
      </c>
    </row>
    <row r="214" spans="1:18" s="29" customFormat="1" ht="19.5">
      <c r="A214" s="41">
        <v>18</v>
      </c>
      <c r="B214" s="21" t="s">
        <v>66</v>
      </c>
      <c r="C214" s="20" t="s">
        <v>86</v>
      </c>
      <c r="D214" s="20"/>
      <c r="E214" s="296"/>
      <c r="F214" s="20" t="s">
        <v>96</v>
      </c>
      <c r="G214" s="107"/>
      <c r="H214" s="20">
        <v>41.14583333333333</v>
      </c>
      <c r="I214" s="23"/>
      <c r="J214" s="23">
        <v>0</v>
      </c>
      <c r="K214" s="18">
        <v>340.19436</v>
      </c>
      <c r="L214" s="41">
        <v>28</v>
      </c>
      <c r="N214" s="205" t="s">
        <v>158</v>
      </c>
      <c r="O214" s="135" t="s">
        <v>116</v>
      </c>
      <c r="P214" s="263"/>
      <c r="Q214" s="41" t="s">
        <v>189</v>
      </c>
      <c r="R214" s="49">
        <v>141.016</v>
      </c>
    </row>
    <row r="215" spans="1:18" s="29" customFormat="1" ht="19.5">
      <c r="A215" s="41">
        <v>19</v>
      </c>
      <c r="B215" s="21" t="s">
        <v>116</v>
      </c>
      <c r="C215" s="142" t="s">
        <v>158</v>
      </c>
      <c r="D215" s="301"/>
      <c r="E215" s="20"/>
      <c r="F215" s="20" t="s">
        <v>189</v>
      </c>
      <c r="G215" s="107"/>
      <c r="H215" s="20">
        <v>141.623</v>
      </c>
      <c r="I215" s="23"/>
      <c r="J215" s="23"/>
      <c r="K215" s="18"/>
      <c r="L215" s="41">
        <v>29</v>
      </c>
      <c r="N215" s="205" t="s">
        <v>71</v>
      </c>
      <c r="O215" s="135" t="s">
        <v>116</v>
      </c>
      <c r="P215" s="263"/>
      <c r="Q215" s="41" t="s">
        <v>192</v>
      </c>
      <c r="R215" s="49">
        <v>119.748</v>
      </c>
    </row>
    <row r="216" spans="1:18" s="29" customFormat="1" ht="19.5">
      <c r="A216" s="41">
        <v>20</v>
      </c>
      <c r="B216" s="21" t="s">
        <v>120</v>
      </c>
      <c r="C216" s="142" t="s">
        <v>57</v>
      </c>
      <c r="D216" s="301"/>
      <c r="E216" s="302"/>
      <c r="F216" s="142" t="s">
        <v>222</v>
      </c>
      <c r="G216" s="107" t="s">
        <v>60</v>
      </c>
      <c r="H216" s="20">
        <v>139.893</v>
      </c>
      <c r="I216" s="23"/>
      <c r="J216" s="23"/>
      <c r="K216" s="18"/>
      <c r="L216" s="41">
        <v>30</v>
      </c>
      <c r="N216" s="205" t="s">
        <v>65</v>
      </c>
      <c r="O216" s="135" t="s">
        <v>116</v>
      </c>
      <c r="P216" s="250"/>
      <c r="Q216" s="41" t="s">
        <v>139</v>
      </c>
      <c r="R216" s="49">
        <v>116.146</v>
      </c>
    </row>
    <row r="217" spans="1:18" s="29" customFormat="1" ht="19.5">
      <c r="A217" s="41">
        <v>21</v>
      </c>
      <c r="B217" s="21" t="s">
        <v>76</v>
      </c>
      <c r="C217" s="142" t="s">
        <v>71</v>
      </c>
      <c r="D217" s="21"/>
      <c r="E217" s="296"/>
      <c r="F217" s="20" t="s">
        <v>108</v>
      </c>
      <c r="G217" s="107"/>
      <c r="H217" s="20">
        <v>97.32142857142857</v>
      </c>
      <c r="J217" s="23"/>
      <c r="K217" s="18"/>
      <c r="L217" s="41">
        <v>31</v>
      </c>
      <c r="N217" s="297" t="s">
        <v>65</v>
      </c>
      <c r="O217" s="276" t="s">
        <v>116</v>
      </c>
      <c r="P217" s="107"/>
      <c r="Q217" s="277" t="s">
        <v>169</v>
      </c>
      <c r="R217" s="278">
        <v>114.28</v>
      </c>
    </row>
    <row r="218" spans="1:18" s="29" customFormat="1" ht="19.5">
      <c r="A218" s="41">
        <v>22</v>
      </c>
      <c r="B218" s="21" t="s">
        <v>187</v>
      </c>
      <c r="C218" s="142" t="s">
        <v>65</v>
      </c>
      <c r="D218" s="301"/>
      <c r="E218" s="20"/>
      <c r="F218" s="20" t="s">
        <v>228</v>
      </c>
      <c r="G218" s="107" t="s">
        <v>60</v>
      </c>
      <c r="H218" s="20">
        <v>92.578</v>
      </c>
      <c r="J218" s="23"/>
      <c r="K218" s="18"/>
      <c r="L218" s="41">
        <v>32</v>
      </c>
      <c r="N218" s="297" t="s">
        <v>65</v>
      </c>
      <c r="O218" s="276" t="s">
        <v>116</v>
      </c>
      <c r="P218" s="107"/>
      <c r="Q218" s="277" t="s">
        <v>146</v>
      </c>
      <c r="R218" s="278">
        <v>102.517</v>
      </c>
    </row>
    <row r="219" spans="1:18" s="29" customFormat="1" ht="19.5">
      <c r="A219" s="41">
        <v>23</v>
      </c>
      <c r="B219" s="21" t="s">
        <v>101</v>
      </c>
      <c r="C219" s="142" t="s">
        <v>71</v>
      </c>
      <c r="D219" s="303"/>
      <c r="E219" s="303"/>
      <c r="F219" s="142" t="s">
        <v>126</v>
      </c>
      <c r="G219" s="300"/>
      <c r="H219" s="274">
        <v>118.75</v>
      </c>
      <c r="J219" s="23"/>
      <c r="K219" s="18"/>
      <c r="L219" s="41">
        <v>33</v>
      </c>
      <c r="N219" s="297" t="s">
        <v>65</v>
      </c>
      <c r="O219" s="276" t="s">
        <v>116</v>
      </c>
      <c r="P219" s="263" t="s">
        <v>60</v>
      </c>
      <c r="Q219" s="277" t="s">
        <v>240</v>
      </c>
      <c r="R219" s="278">
        <v>102.17</v>
      </c>
    </row>
    <row r="220" spans="1:18" s="29" customFormat="1" ht="19.5">
      <c r="A220" s="41">
        <v>24</v>
      </c>
      <c r="B220" s="21" t="s">
        <v>137</v>
      </c>
      <c r="C220" s="142" t="s">
        <v>57</v>
      </c>
      <c r="D220" s="301"/>
      <c r="E220" s="20"/>
      <c r="F220" s="20" t="s">
        <v>142</v>
      </c>
      <c r="G220" s="107"/>
      <c r="H220" s="20">
        <v>53.516</v>
      </c>
      <c r="J220" s="23"/>
      <c r="K220" s="18"/>
      <c r="L220" s="41">
        <v>34</v>
      </c>
      <c r="N220" s="205" t="s">
        <v>71</v>
      </c>
      <c r="O220" s="135" t="s">
        <v>116</v>
      </c>
      <c r="P220" s="107"/>
      <c r="Q220" s="41" t="s">
        <v>147</v>
      </c>
      <c r="R220" s="49">
        <v>100.347</v>
      </c>
    </row>
    <row r="221" spans="1:18" s="29" customFormat="1" ht="19.5">
      <c r="A221" s="41">
        <v>25</v>
      </c>
      <c r="B221" s="21" t="s">
        <v>48</v>
      </c>
      <c r="C221" s="20" t="s">
        <v>65</v>
      </c>
      <c r="D221" s="20"/>
      <c r="E221" s="20"/>
      <c r="F221" s="20" t="s">
        <v>91</v>
      </c>
      <c r="G221" s="107"/>
      <c r="H221" s="20">
        <v>139.488636363636</v>
      </c>
      <c r="J221" s="23"/>
      <c r="K221" s="18"/>
      <c r="L221" s="41">
        <v>35</v>
      </c>
      <c r="N221" s="205" t="s">
        <v>57</v>
      </c>
      <c r="O221" s="135" t="s">
        <v>120</v>
      </c>
      <c r="P221" s="263" t="s">
        <v>60</v>
      </c>
      <c r="Q221" s="41" t="s">
        <v>222</v>
      </c>
      <c r="R221" s="49">
        <v>139.893</v>
      </c>
    </row>
    <row r="222" spans="1:18" s="29" customFormat="1" ht="19.5">
      <c r="A222" s="41">
        <v>26</v>
      </c>
      <c r="B222" s="21" t="s">
        <v>122</v>
      </c>
      <c r="C222" s="142" t="s">
        <v>86</v>
      </c>
      <c r="D222" s="301"/>
      <c r="E222" s="20"/>
      <c r="F222" s="142" t="s">
        <v>226</v>
      </c>
      <c r="G222" s="107" t="s">
        <v>60</v>
      </c>
      <c r="H222" s="20">
        <v>115.078</v>
      </c>
      <c r="J222" s="23"/>
      <c r="K222" s="18"/>
      <c r="L222" s="41">
        <v>36</v>
      </c>
      <c r="N222" s="205" t="s">
        <v>160</v>
      </c>
      <c r="O222" s="135" t="s">
        <v>120</v>
      </c>
      <c r="P222" s="263"/>
      <c r="Q222" s="41" t="s">
        <v>164</v>
      </c>
      <c r="R222" s="49">
        <v>106.787</v>
      </c>
    </row>
    <row r="223" spans="1:18" s="29" customFormat="1" ht="19.5">
      <c r="A223" s="41">
        <v>27</v>
      </c>
      <c r="B223" s="21" t="s">
        <v>117</v>
      </c>
      <c r="C223" s="142" t="s">
        <v>62</v>
      </c>
      <c r="D223" s="303"/>
      <c r="E223" s="142"/>
      <c r="F223" s="142" t="s">
        <v>167</v>
      </c>
      <c r="G223" s="107"/>
      <c r="H223" s="274">
        <v>94.271</v>
      </c>
      <c r="J223" s="23"/>
      <c r="K223" s="18"/>
      <c r="L223" s="41">
        <v>37</v>
      </c>
      <c r="N223" s="205" t="s">
        <v>161</v>
      </c>
      <c r="O223" s="135" t="s">
        <v>120</v>
      </c>
      <c r="P223" s="263"/>
      <c r="Q223" s="41" t="s">
        <v>172</v>
      </c>
      <c r="R223" s="49">
        <v>103.76</v>
      </c>
    </row>
    <row r="224" spans="1:18" s="29" customFormat="1" ht="19.5">
      <c r="A224" s="41">
        <v>28</v>
      </c>
      <c r="B224" s="21" t="s">
        <v>123</v>
      </c>
      <c r="C224" s="142" t="s">
        <v>71</v>
      </c>
      <c r="D224" s="301"/>
      <c r="E224" s="20"/>
      <c r="F224" s="142" t="s">
        <v>194</v>
      </c>
      <c r="G224" s="107"/>
      <c r="H224" s="20">
        <v>110.938</v>
      </c>
      <c r="J224" s="23"/>
      <c r="K224" s="18"/>
      <c r="L224" s="41">
        <v>38</v>
      </c>
      <c r="N224" s="205" t="s">
        <v>71</v>
      </c>
      <c r="O224" s="135" t="s">
        <v>101</v>
      </c>
      <c r="P224" s="263"/>
      <c r="Q224" s="41" t="s">
        <v>126</v>
      </c>
      <c r="R224" s="49">
        <v>118.75</v>
      </c>
    </row>
    <row r="225" spans="1:19" s="29" customFormat="1" ht="20.25" thickBot="1">
      <c r="A225"/>
      <c r="B225"/>
      <c r="C225"/>
      <c r="D225"/>
      <c r="J225" s="77"/>
      <c r="K225" s="22"/>
      <c r="L225" s="41">
        <v>39</v>
      </c>
      <c r="N225" s="205" t="s">
        <v>65</v>
      </c>
      <c r="O225" s="135" t="s">
        <v>101</v>
      </c>
      <c r="P225" s="107"/>
      <c r="Q225" s="41" t="s">
        <v>145</v>
      </c>
      <c r="R225" s="49">
        <v>103.516</v>
      </c>
      <c r="S225" s="24"/>
    </row>
    <row r="226" spans="1:18" s="29" customFormat="1" ht="19.5">
      <c r="A226"/>
      <c r="B226"/>
      <c r="C226"/>
      <c r="D226"/>
      <c r="J226" s="119"/>
      <c r="K226" s="121"/>
      <c r="L226" s="256" t="s">
        <v>44</v>
      </c>
      <c r="N226" s="297" t="s">
        <v>71</v>
      </c>
      <c r="O226" s="276" t="s">
        <v>101</v>
      </c>
      <c r="P226" s="263"/>
      <c r="Q226" s="277" t="s">
        <v>129</v>
      </c>
      <c r="R226" s="278">
        <v>101.318</v>
      </c>
    </row>
    <row r="227" spans="1:18" s="29" customFormat="1" ht="19.5">
      <c r="A227"/>
      <c r="B227"/>
      <c r="C227"/>
      <c r="D227"/>
      <c r="J227" s="122"/>
      <c r="K227" s="123"/>
      <c r="L227" s="324"/>
      <c r="N227" s="297" t="s">
        <v>65</v>
      </c>
      <c r="O227" s="276" t="s">
        <v>48</v>
      </c>
      <c r="P227" s="263"/>
      <c r="Q227" s="277" t="s">
        <v>91</v>
      </c>
      <c r="R227" s="278">
        <v>139.488636363636</v>
      </c>
    </row>
    <row r="228" spans="1:18" s="29" customFormat="1" ht="19.5">
      <c r="A228"/>
      <c r="B228"/>
      <c r="C228"/>
      <c r="D228"/>
      <c r="J228" s="122"/>
      <c r="K228" s="123"/>
      <c r="L228" s="324"/>
      <c r="N228" s="140" t="s">
        <v>83</v>
      </c>
      <c r="O228" s="20" t="s">
        <v>48</v>
      </c>
      <c r="P228" s="263"/>
      <c r="Q228" s="41" t="s">
        <v>93</v>
      </c>
      <c r="R228" s="49">
        <v>136.36363636363635</v>
      </c>
    </row>
    <row r="229" spans="1:18" s="29" customFormat="1" ht="19.5">
      <c r="A229"/>
      <c r="B229"/>
      <c r="C229"/>
      <c r="D229"/>
      <c r="J229" s="122"/>
      <c r="K229" s="123"/>
      <c r="L229" s="324"/>
      <c r="N229" s="205" t="s">
        <v>65</v>
      </c>
      <c r="O229" s="135" t="s">
        <v>48</v>
      </c>
      <c r="P229" s="263"/>
      <c r="Q229" s="41" t="s">
        <v>80</v>
      </c>
      <c r="R229" s="49">
        <v>128.977</v>
      </c>
    </row>
    <row r="230" spans="1:18" s="29" customFormat="1" ht="19.5">
      <c r="A230"/>
      <c r="B230"/>
      <c r="C230"/>
      <c r="D230"/>
      <c r="J230" s="122"/>
      <c r="K230" s="123"/>
      <c r="L230" s="324"/>
      <c r="N230" s="297" t="s">
        <v>83</v>
      </c>
      <c r="O230" s="276" t="s">
        <v>48</v>
      </c>
      <c r="P230" s="263"/>
      <c r="Q230" s="277" t="s">
        <v>94</v>
      </c>
      <c r="R230" s="277">
        <v>117.04545454545455</v>
      </c>
    </row>
    <row r="231" spans="1:18" s="29" customFormat="1" ht="19.5">
      <c r="A231"/>
      <c r="B231"/>
      <c r="C231"/>
      <c r="D231"/>
      <c r="J231" s="122"/>
      <c r="K231" s="123"/>
      <c r="L231" s="324"/>
      <c r="N231" s="297" t="s">
        <v>65</v>
      </c>
      <c r="O231" s="276" t="s">
        <v>48</v>
      </c>
      <c r="P231" s="263"/>
      <c r="Q231" s="277" t="s">
        <v>70</v>
      </c>
      <c r="R231" s="278">
        <v>102.557</v>
      </c>
    </row>
    <row r="232" spans="1:18" s="29" customFormat="1" ht="19.5">
      <c r="A232"/>
      <c r="B232"/>
      <c r="C232"/>
      <c r="D232"/>
      <c r="J232" s="122"/>
      <c r="K232" s="123"/>
      <c r="L232" s="324"/>
      <c r="N232" s="205" t="s">
        <v>86</v>
      </c>
      <c r="O232" s="135" t="s">
        <v>122</v>
      </c>
      <c r="P232" s="107" t="s">
        <v>60</v>
      </c>
      <c r="Q232" s="41" t="s">
        <v>232</v>
      </c>
      <c r="R232" s="49">
        <v>115.078</v>
      </c>
    </row>
    <row r="233" spans="1:18" s="29" customFormat="1" ht="19.5">
      <c r="A233"/>
      <c r="B233"/>
      <c r="C233"/>
      <c r="D233"/>
      <c r="J233" s="122"/>
      <c r="K233" s="123"/>
      <c r="L233" s="324"/>
      <c r="N233" s="205" t="s">
        <v>71</v>
      </c>
      <c r="O233" s="135" t="s">
        <v>123</v>
      </c>
      <c r="P233" s="263"/>
      <c r="Q233" s="41" t="s">
        <v>194</v>
      </c>
      <c r="R233" s="49">
        <v>110.938</v>
      </c>
    </row>
    <row r="234" spans="1:18" s="29" customFormat="1" ht="19.5">
      <c r="A234"/>
      <c r="B234"/>
      <c r="C234"/>
      <c r="D234"/>
      <c r="J234" s="42"/>
      <c r="K234" s="103"/>
      <c r="L234" s="42"/>
      <c r="N234" s="297" t="s">
        <v>71</v>
      </c>
      <c r="O234" s="276" t="s">
        <v>123</v>
      </c>
      <c r="P234" s="263"/>
      <c r="Q234" s="277" t="s">
        <v>197</v>
      </c>
      <c r="R234" s="278">
        <v>100</v>
      </c>
    </row>
    <row r="235" spans="1:18" s="29" customFormat="1" ht="20.25" thickBot="1">
      <c r="A235"/>
      <c r="B235"/>
      <c r="C235"/>
      <c r="D235"/>
      <c r="J235" s="122"/>
      <c r="K235" s="123"/>
      <c r="L235" s="122"/>
      <c r="N235" s="257">
        <f>COUNT(R181:R234)</f>
        <v>54</v>
      </c>
      <c r="O235" s="258" t="s">
        <v>35</v>
      </c>
      <c r="P235" s="259"/>
      <c r="Q235" s="259"/>
      <c r="R235" s="259"/>
    </row>
    <row r="236" spans="1:3" s="29" customFormat="1" ht="19.5">
      <c r="A236" s="39"/>
      <c r="B236" s="229" t="s">
        <v>30</v>
      </c>
      <c r="C236" s="55"/>
    </row>
    <row r="237" spans="1:19" s="29" customFormat="1" ht="20.25" thickBot="1">
      <c r="A237" s="39"/>
      <c r="B237" s="56" t="s">
        <v>219</v>
      </c>
      <c r="C237" s="58"/>
      <c r="J237" s="122">
        <v>0</v>
      </c>
      <c r="K237" s="123">
        <v>283.49530000000004</v>
      </c>
      <c r="L237" s="122">
        <v>0</v>
      </c>
      <c r="S237"/>
    </row>
    <row r="238" spans="1:19" s="29" customFormat="1" ht="20.25" thickBot="1">
      <c r="A238" s="42"/>
      <c r="J238" s="306">
        <v>907.1848</v>
      </c>
      <c r="K238" s="306">
        <v>198.44671</v>
      </c>
      <c r="L238" s="306">
        <v>8.859224999999999</v>
      </c>
      <c r="S238"/>
    </row>
    <row r="239" spans="1:19" s="29" customFormat="1" ht="19.5">
      <c r="A239" s="127"/>
      <c r="B239" s="128"/>
      <c r="C239" s="128" t="s">
        <v>17</v>
      </c>
      <c r="D239" s="59" t="s">
        <v>14</v>
      </c>
      <c r="E239" s="128"/>
      <c r="F239" s="129"/>
      <c r="G239" s="128"/>
      <c r="H239" s="128" t="s">
        <v>5</v>
      </c>
      <c r="I239" s="128"/>
      <c r="J239" s="135">
        <v>907.1848</v>
      </c>
      <c r="K239" s="41">
        <v>85.04859</v>
      </c>
      <c r="L239" s="41">
        <v>3.54369</v>
      </c>
      <c r="M239" s="60"/>
      <c r="N239" s="59" t="s">
        <v>8</v>
      </c>
      <c r="O239" s="59" t="s">
        <v>8</v>
      </c>
      <c r="P239" s="59"/>
      <c r="Q239" s="286" t="s">
        <v>45</v>
      </c>
      <c r="S239"/>
    </row>
    <row r="240" spans="1:19" s="29" customFormat="1" ht="19.5">
      <c r="A240" s="131" t="s">
        <v>11</v>
      </c>
      <c r="B240" s="52" t="s">
        <v>53</v>
      </c>
      <c r="C240" s="52" t="s">
        <v>16</v>
      </c>
      <c r="D240" s="52" t="s">
        <v>15</v>
      </c>
      <c r="E240" s="52" t="s">
        <v>4</v>
      </c>
      <c r="F240" s="52" t="s">
        <v>2</v>
      </c>
      <c r="G240" s="52" t="s">
        <v>6</v>
      </c>
      <c r="H240" s="52" t="s">
        <v>7</v>
      </c>
      <c r="I240" s="52" t="s">
        <v>40</v>
      </c>
      <c r="J240" s="135">
        <v>0</v>
      </c>
      <c r="K240" s="21">
        <v>425.24295</v>
      </c>
      <c r="L240" s="21">
        <v>19.490295</v>
      </c>
      <c r="M240" s="52" t="s">
        <v>47</v>
      </c>
      <c r="N240" s="132" t="s">
        <v>13</v>
      </c>
      <c r="O240" s="132" t="s">
        <v>3</v>
      </c>
      <c r="P240" s="132"/>
      <c r="Q240" s="295" t="s">
        <v>46</v>
      </c>
      <c r="S240"/>
    </row>
    <row r="241" spans="1:19" s="29" customFormat="1" ht="19.5">
      <c r="A241" s="304">
        <v>43334</v>
      </c>
      <c r="B241" s="135" t="s">
        <v>98</v>
      </c>
      <c r="C241" s="41" t="s">
        <v>16</v>
      </c>
      <c r="D241" s="41" t="s">
        <v>15</v>
      </c>
      <c r="E241" s="41" t="s">
        <v>119</v>
      </c>
      <c r="F241" s="313" t="s">
        <v>184</v>
      </c>
      <c r="G241" s="314">
        <v>1</v>
      </c>
      <c r="H241" s="314">
        <v>4</v>
      </c>
      <c r="I241" s="314">
        <v>5</v>
      </c>
      <c r="J241" s="135">
        <v>453.5924</v>
      </c>
      <c r="K241" s="21">
        <v>113.39812</v>
      </c>
      <c r="L241" s="21">
        <v>8.859224999999999</v>
      </c>
      <c r="M241" s="49">
        <v>0.5758497450000001</v>
      </c>
      <c r="N241" s="49">
        <v>1</v>
      </c>
      <c r="O241" s="307">
        <v>126.953125</v>
      </c>
      <c r="P241" s="137"/>
      <c r="Q241" s="138"/>
      <c r="S241"/>
    </row>
    <row r="242" spans="1:17" s="29" customFormat="1" ht="19.5">
      <c r="A242" s="304">
        <v>43334</v>
      </c>
      <c r="B242" s="135" t="s">
        <v>97</v>
      </c>
      <c r="C242" s="41" t="s">
        <v>16</v>
      </c>
      <c r="D242" s="41" t="s">
        <v>15</v>
      </c>
      <c r="E242" s="41" t="s">
        <v>119</v>
      </c>
      <c r="F242" s="205" t="s">
        <v>184</v>
      </c>
      <c r="G242" s="305">
        <v>1</v>
      </c>
      <c r="H242" s="305">
        <v>3</v>
      </c>
      <c r="I242" s="305">
        <v>12</v>
      </c>
      <c r="J242" s="312">
        <v>453.5924</v>
      </c>
      <c r="K242" s="312">
        <v>85.04859</v>
      </c>
      <c r="L242" s="312">
        <v>21.26214</v>
      </c>
      <c r="M242" s="49">
        <v>0.55990313</v>
      </c>
      <c r="N242" s="49">
        <v>1</v>
      </c>
      <c r="O242" s="307">
        <v>123.4375</v>
      </c>
      <c r="P242" s="141"/>
      <c r="Q242" s="138"/>
    </row>
    <row r="243" spans="1:19" s="29" customFormat="1" ht="19.5">
      <c r="A243" s="284">
        <v>43338</v>
      </c>
      <c r="B243" s="20" t="s">
        <v>98</v>
      </c>
      <c r="C243" s="21" t="s">
        <v>16</v>
      </c>
      <c r="D243" s="21" t="s">
        <v>15</v>
      </c>
      <c r="E243" s="21" t="s">
        <v>119</v>
      </c>
      <c r="F243" s="140" t="s">
        <v>190</v>
      </c>
      <c r="G243" s="274">
        <v>1</v>
      </c>
      <c r="H243" s="274">
        <v>1</v>
      </c>
      <c r="I243" s="274">
        <v>7</v>
      </c>
      <c r="J243" s="168">
        <v>453.5924</v>
      </c>
      <c r="K243" s="22">
        <v>28.34953</v>
      </c>
      <c r="L243" s="20">
        <v>12.402915</v>
      </c>
      <c r="M243" s="22">
        <v>0.49434484500000003</v>
      </c>
      <c r="N243" s="22">
        <v>1.25</v>
      </c>
      <c r="O243" s="309">
        <v>87.1875</v>
      </c>
      <c r="P243" s="141"/>
      <c r="Q243" s="138"/>
      <c r="R243" s="18"/>
      <c r="S243" s="23"/>
    </row>
    <row r="244" spans="1:19" s="29" customFormat="1" ht="19.5">
      <c r="A244" s="284">
        <v>43315</v>
      </c>
      <c r="B244" s="20" t="s">
        <v>98</v>
      </c>
      <c r="C244" s="21" t="s">
        <v>16</v>
      </c>
      <c r="D244" s="21" t="s">
        <v>15</v>
      </c>
      <c r="E244" s="21" t="s">
        <v>119</v>
      </c>
      <c r="F244" s="140" t="s">
        <v>122</v>
      </c>
      <c r="G244" s="274">
        <v>3</v>
      </c>
      <c r="H244" s="274">
        <v>11</v>
      </c>
      <c r="I244" s="274">
        <v>7</v>
      </c>
      <c r="J244" s="168">
        <v>1360.7772</v>
      </c>
      <c r="K244" s="22">
        <v>311.84483</v>
      </c>
      <c r="L244" s="20">
        <v>12.402915</v>
      </c>
      <c r="M244" s="22">
        <v>1.6850249449999999</v>
      </c>
      <c r="N244" s="22">
        <v>5</v>
      </c>
      <c r="O244" s="309">
        <v>74.296875</v>
      </c>
      <c r="P244" s="141"/>
      <c r="Q244" s="138"/>
      <c r="R244" s="18"/>
      <c r="S244" s="23"/>
    </row>
    <row r="245" spans="1:19" s="29" customFormat="1" ht="19.5">
      <c r="A245" s="284">
        <v>43315</v>
      </c>
      <c r="B245" s="20" t="s">
        <v>97</v>
      </c>
      <c r="C245" s="21" t="s">
        <v>16</v>
      </c>
      <c r="D245" s="21" t="s">
        <v>15</v>
      </c>
      <c r="E245" s="21" t="s">
        <v>119</v>
      </c>
      <c r="F245" s="140" t="s">
        <v>89</v>
      </c>
      <c r="G245" s="274">
        <v>1</v>
      </c>
      <c r="H245" s="274">
        <v>2</v>
      </c>
      <c r="I245" s="274">
        <v>14</v>
      </c>
      <c r="J245" s="168">
        <v>453.5924</v>
      </c>
      <c r="K245" s="22">
        <v>56.69906</v>
      </c>
      <c r="L245" s="20">
        <v>24.80583</v>
      </c>
      <c r="M245" s="22">
        <v>0.5350972900000001</v>
      </c>
      <c r="N245" s="22">
        <v>1.625</v>
      </c>
      <c r="O245" s="309">
        <v>72.59615384615384</v>
      </c>
      <c r="P245" s="141"/>
      <c r="Q245" s="138"/>
      <c r="R245" s="18"/>
      <c r="S245" s="23"/>
    </row>
    <row r="246" spans="1:19" s="29" customFormat="1" ht="19.5">
      <c r="A246" s="284">
        <v>43315</v>
      </c>
      <c r="B246" s="20" t="s">
        <v>98</v>
      </c>
      <c r="C246" s="21" t="s">
        <v>16</v>
      </c>
      <c r="D246" s="21" t="s">
        <v>15</v>
      </c>
      <c r="E246" s="21" t="s">
        <v>119</v>
      </c>
      <c r="F246" s="140" t="s">
        <v>114</v>
      </c>
      <c r="G246" s="274">
        <v>2</v>
      </c>
      <c r="H246" s="274">
        <v>8</v>
      </c>
      <c r="I246" s="274">
        <v>9</v>
      </c>
      <c r="J246" s="168">
        <v>907.1848</v>
      </c>
      <c r="K246" s="22">
        <v>226.79624</v>
      </c>
      <c r="L246" s="20">
        <v>15.946604999999998</v>
      </c>
      <c r="M246" s="22">
        <v>1.1499276450000002</v>
      </c>
      <c r="N246" s="22">
        <v>4</v>
      </c>
      <c r="O246" s="309">
        <v>63.37890625</v>
      </c>
      <c r="P246" s="141"/>
      <c r="Q246" s="138"/>
      <c r="R246" s="18"/>
      <c r="S246" s="23"/>
    </row>
    <row r="247" spans="1:19" s="29" customFormat="1" ht="19.5">
      <c r="A247" s="284">
        <v>43334</v>
      </c>
      <c r="B247" s="20" t="s">
        <v>98</v>
      </c>
      <c r="C247" s="21" t="s">
        <v>16</v>
      </c>
      <c r="D247" s="21" t="s">
        <v>15</v>
      </c>
      <c r="E247" s="21" t="s">
        <v>119</v>
      </c>
      <c r="F247" s="140" t="s">
        <v>243</v>
      </c>
      <c r="G247" s="274">
        <v>1</v>
      </c>
      <c r="H247" s="274">
        <v>3</v>
      </c>
      <c r="I247" s="274">
        <v>6</v>
      </c>
      <c r="J247" s="168">
        <v>453.5924</v>
      </c>
      <c r="K247" s="22">
        <v>85.04859</v>
      </c>
      <c r="L247" s="20">
        <v>10.63107</v>
      </c>
      <c r="M247" s="22">
        <v>0.5492720600000001</v>
      </c>
      <c r="N247" s="22">
        <v>2</v>
      </c>
      <c r="O247" s="309">
        <v>60.546875</v>
      </c>
      <c r="P247" s="141"/>
      <c r="Q247" s="138"/>
      <c r="R247" s="18"/>
      <c r="S247" s="23"/>
    </row>
    <row r="248" spans="1:19" s="29" customFormat="1" ht="19.5">
      <c r="A248" s="284">
        <v>43337</v>
      </c>
      <c r="B248" s="20" t="s">
        <v>98</v>
      </c>
      <c r="C248" s="21" t="s">
        <v>16</v>
      </c>
      <c r="D248" s="21" t="s">
        <v>15</v>
      </c>
      <c r="E248" s="21" t="s">
        <v>67</v>
      </c>
      <c r="F248" s="140" t="s">
        <v>89</v>
      </c>
      <c r="G248" s="274">
        <v>0</v>
      </c>
      <c r="H248" s="274">
        <v>15</v>
      </c>
      <c r="I248" s="274">
        <v>11</v>
      </c>
      <c r="J248" s="168">
        <v>0</v>
      </c>
      <c r="K248" s="22">
        <v>425.24295</v>
      </c>
      <c r="L248" s="20">
        <v>19.490295</v>
      </c>
      <c r="M248" s="22">
        <v>0.444733245</v>
      </c>
      <c r="N248" s="22">
        <v>1.625</v>
      </c>
      <c r="O248" s="309">
        <v>60.33653846153846</v>
      </c>
      <c r="P248" s="141"/>
      <c r="Q248" s="138"/>
      <c r="R248" s="18"/>
      <c r="S248" s="23"/>
    </row>
    <row r="249" spans="1:19" s="29" customFormat="1" ht="19.5">
      <c r="A249" s="284">
        <v>43342</v>
      </c>
      <c r="B249" s="20" t="s">
        <v>98</v>
      </c>
      <c r="C249" s="21" t="s">
        <v>16</v>
      </c>
      <c r="D249" s="21" t="s">
        <v>15</v>
      </c>
      <c r="E249" s="21"/>
      <c r="F249" s="140" t="s">
        <v>89</v>
      </c>
      <c r="G249" s="274">
        <v>0</v>
      </c>
      <c r="H249" s="274">
        <v>15</v>
      </c>
      <c r="I249" s="274">
        <v>6</v>
      </c>
      <c r="J249" s="168">
        <v>0</v>
      </c>
      <c r="K249" s="22">
        <v>425.24295</v>
      </c>
      <c r="L249" s="20">
        <v>10.63107</v>
      </c>
      <c r="M249" s="22">
        <v>0.43587402000000003</v>
      </c>
      <c r="N249" s="22">
        <v>1.625</v>
      </c>
      <c r="O249" s="309">
        <v>59.13461538461539</v>
      </c>
      <c r="P249" s="141"/>
      <c r="Q249" s="138"/>
      <c r="R249" s="18"/>
      <c r="S249" s="23"/>
    </row>
    <row r="250" spans="1:19" s="29" customFormat="1" ht="19.5">
      <c r="A250" s="284">
        <v>43334</v>
      </c>
      <c r="B250" s="20" t="s">
        <v>97</v>
      </c>
      <c r="C250" s="21" t="s">
        <v>16</v>
      </c>
      <c r="D250" s="21" t="s">
        <v>15</v>
      </c>
      <c r="E250" s="21" t="s">
        <v>119</v>
      </c>
      <c r="F250" s="140" t="s">
        <v>243</v>
      </c>
      <c r="G250" s="274">
        <v>1</v>
      </c>
      <c r="H250" s="274">
        <v>2</v>
      </c>
      <c r="I250" s="274">
        <v>11</v>
      </c>
      <c r="J250" s="168">
        <v>453.5924</v>
      </c>
      <c r="K250" s="22">
        <v>56.69906</v>
      </c>
      <c r="L250" s="20">
        <v>19.490295</v>
      </c>
      <c r="M250" s="22">
        <v>0.529781755</v>
      </c>
      <c r="N250" s="22">
        <v>2</v>
      </c>
      <c r="O250" s="309">
        <v>58.3984375</v>
      </c>
      <c r="P250" s="141"/>
      <c r="Q250" s="138"/>
      <c r="R250" s="18"/>
      <c r="S250" s="23"/>
    </row>
    <row r="251" spans="1:19" s="29" customFormat="1" ht="19.5">
      <c r="A251" s="284">
        <v>43334</v>
      </c>
      <c r="B251" s="20" t="s">
        <v>98</v>
      </c>
      <c r="C251" s="21" t="s">
        <v>16</v>
      </c>
      <c r="D251" s="21" t="s">
        <v>15</v>
      </c>
      <c r="E251" s="21" t="s">
        <v>119</v>
      </c>
      <c r="F251" s="140" t="s">
        <v>124</v>
      </c>
      <c r="G251" s="274">
        <v>1</v>
      </c>
      <c r="H251" s="274">
        <v>4</v>
      </c>
      <c r="I251" s="274">
        <v>10</v>
      </c>
      <c r="J251" s="168">
        <v>453.5924</v>
      </c>
      <c r="K251" s="22">
        <v>113.39812</v>
      </c>
      <c r="L251" s="20">
        <v>17.718449999999997</v>
      </c>
      <c r="M251" s="22">
        <v>0.58470897</v>
      </c>
      <c r="N251" s="22">
        <v>2.25</v>
      </c>
      <c r="O251" s="309">
        <v>57.291666666666664</v>
      </c>
      <c r="P251" s="141"/>
      <c r="Q251" s="138"/>
      <c r="R251" s="18"/>
      <c r="S251" s="23"/>
    </row>
    <row r="252" spans="1:19" s="29" customFormat="1" ht="19.5">
      <c r="A252" s="284">
        <v>43331</v>
      </c>
      <c r="B252" s="20" t="s">
        <v>98</v>
      </c>
      <c r="C252" s="21" t="s">
        <v>16</v>
      </c>
      <c r="D252" s="21" t="s">
        <v>15</v>
      </c>
      <c r="E252" s="21" t="s">
        <v>67</v>
      </c>
      <c r="F252" s="140" t="s">
        <v>89</v>
      </c>
      <c r="G252" s="274">
        <v>0</v>
      </c>
      <c r="H252" s="274">
        <v>13</v>
      </c>
      <c r="I252" s="274">
        <v>3</v>
      </c>
      <c r="J252" s="168">
        <v>0</v>
      </c>
      <c r="K252" s="22">
        <v>368.54389000000003</v>
      </c>
      <c r="L252" s="20">
        <v>5.315535</v>
      </c>
      <c r="M252" s="22">
        <v>0.373859425</v>
      </c>
      <c r="N252" s="22">
        <v>1.625</v>
      </c>
      <c r="O252" s="309">
        <v>50.72115384615385</v>
      </c>
      <c r="P252" s="141"/>
      <c r="Q252" s="138"/>
      <c r="R252" s="18"/>
      <c r="S252" s="23"/>
    </row>
    <row r="253" spans="1:19" s="29" customFormat="1" ht="19.5">
      <c r="A253" s="284">
        <v>43331</v>
      </c>
      <c r="B253" s="20" t="s">
        <v>97</v>
      </c>
      <c r="C253" s="21" t="s">
        <v>16</v>
      </c>
      <c r="D253" s="21" t="s">
        <v>15</v>
      </c>
      <c r="E253" s="21" t="s">
        <v>67</v>
      </c>
      <c r="F253" s="140" t="s">
        <v>89</v>
      </c>
      <c r="G253" s="274">
        <v>0</v>
      </c>
      <c r="H253" s="274">
        <v>12</v>
      </c>
      <c r="I253" s="274">
        <v>6</v>
      </c>
      <c r="J253" s="168">
        <v>0</v>
      </c>
      <c r="K253" s="22">
        <v>340.19436</v>
      </c>
      <c r="L253" s="20">
        <v>10.63107</v>
      </c>
      <c r="M253" s="22">
        <v>0.35082543000000005</v>
      </c>
      <c r="N253" s="22">
        <v>1.625</v>
      </c>
      <c r="O253" s="309">
        <v>47.59615384615385</v>
      </c>
      <c r="P253" s="141"/>
      <c r="Q253" s="138"/>
      <c r="R253" s="18"/>
      <c r="S253" s="23"/>
    </row>
    <row r="254" spans="1:19" s="29" customFormat="1" ht="19.5">
      <c r="A254" s="284">
        <v>43315</v>
      </c>
      <c r="B254" s="20" t="s">
        <v>98</v>
      </c>
      <c r="C254" s="21" t="s">
        <v>16</v>
      </c>
      <c r="D254" s="21" t="s">
        <v>15</v>
      </c>
      <c r="E254" s="21" t="s">
        <v>119</v>
      </c>
      <c r="F254" s="140" t="s">
        <v>89</v>
      </c>
      <c r="G254" s="274">
        <v>0</v>
      </c>
      <c r="H254" s="274">
        <v>12</v>
      </c>
      <c r="I254" s="274">
        <v>3</v>
      </c>
      <c r="J254" s="168">
        <v>0</v>
      </c>
      <c r="K254" s="22">
        <v>340.19436</v>
      </c>
      <c r="L254" s="20">
        <v>5.315535</v>
      </c>
      <c r="M254" s="22">
        <v>0.345509895</v>
      </c>
      <c r="N254" s="22">
        <v>1.625</v>
      </c>
      <c r="O254" s="309">
        <v>46.875</v>
      </c>
      <c r="P254" s="141"/>
      <c r="Q254" s="138"/>
      <c r="R254" s="18"/>
      <c r="S254" s="23"/>
    </row>
    <row r="255" spans="1:19" s="29" customFormat="1" ht="19.5">
      <c r="A255" s="284">
        <v>43334</v>
      </c>
      <c r="B255" s="20" t="s">
        <v>98</v>
      </c>
      <c r="C255" s="21" t="s">
        <v>16</v>
      </c>
      <c r="D255" s="21" t="s">
        <v>15</v>
      </c>
      <c r="E255" s="21" t="s">
        <v>119</v>
      </c>
      <c r="F255" s="140" t="s">
        <v>213</v>
      </c>
      <c r="G255" s="274">
        <v>0</v>
      </c>
      <c r="H255" s="274">
        <v>15</v>
      </c>
      <c r="I255" s="274">
        <v>0</v>
      </c>
      <c r="J255" s="168">
        <v>0</v>
      </c>
      <c r="K255" s="22">
        <v>425.24295</v>
      </c>
      <c r="L255" s="20">
        <v>0</v>
      </c>
      <c r="M255" s="22">
        <v>0.42524295</v>
      </c>
      <c r="N255" s="22">
        <v>2</v>
      </c>
      <c r="O255" s="309">
        <v>46.875</v>
      </c>
      <c r="P255" s="141"/>
      <c r="Q255" s="138"/>
      <c r="R255" s="18"/>
      <c r="S255" s="23"/>
    </row>
    <row r="256" spans="1:19" s="29" customFormat="1" ht="19.5">
      <c r="A256" s="285"/>
      <c r="B256" s="23"/>
      <c r="C256" s="19"/>
      <c r="D256" s="19"/>
      <c r="E256" s="19"/>
      <c r="F256" s="315" t="s">
        <v>175</v>
      </c>
      <c r="G256" s="279"/>
      <c r="H256" s="279"/>
      <c r="I256" s="23"/>
      <c r="J256" s="168">
        <v>0</v>
      </c>
      <c r="K256" s="22">
        <v>425.24295</v>
      </c>
      <c r="L256" s="20">
        <v>8.859224999999999</v>
      </c>
      <c r="N256" s="31"/>
      <c r="O256" s="31"/>
      <c r="P256" s="24"/>
      <c r="Q256" s="24"/>
      <c r="R256" s="18"/>
      <c r="S256" s="260"/>
    </row>
    <row r="257" spans="1:19" s="29" customFormat="1" ht="19.5">
      <c r="A257" s="44"/>
      <c r="I257" s="23"/>
      <c r="J257" s="34"/>
      <c r="K257" s="24"/>
      <c r="L257" s="23"/>
      <c r="N257" s="31"/>
      <c r="O257" s="31"/>
      <c r="P257" s="24"/>
      <c r="Q257" s="24"/>
      <c r="R257" s="18"/>
      <c r="S257" s="24"/>
    </row>
    <row r="258" spans="1:19" s="29" customFormat="1" ht="20.25" thickBot="1">
      <c r="A258" s="44"/>
      <c r="I258" s="23"/>
      <c r="J258" s="34"/>
      <c r="K258" s="24"/>
      <c r="L258" s="23"/>
      <c r="N258" s="31"/>
      <c r="O258" s="31"/>
      <c r="P258" s="24"/>
      <c r="Q258" s="24"/>
      <c r="R258" s="18"/>
      <c r="S258" s="24"/>
    </row>
    <row r="259" spans="1:19" s="29" customFormat="1" ht="19.5">
      <c r="A259" s="72"/>
      <c r="B259" s="145" t="s">
        <v>31</v>
      </c>
      <c r="C259" s="145"/>
      <c r="D259" s="145"/>
      <c r="E259" s="145"/>
      <c r="F259" s="145"/>
      <c r="G259" s="145"/>
      <c r="H259" s="71"/>
      <c r="I259" s="23"/>
      <c r="J259" s="34"/>
      <c r="K259" s="24"/>
      <c r="L259" s="23"/>
      <c r="R259" s="18"/>
      <c r="S259" s="24"/>
    </row>
    <row r="260" spans="1:17" ht="16.5">
      <c r="A260" s="202"/>
      <c r="B260" s="182" t="s">
        <v>18</v>
      </c>
      <c r="C260" s="182"/>
      <c r="D260" s="182"/>
      <c r="E260" s="182"/>
      <c r="F260" s="183" t="s">
        <v>3</v>
      </c>
      <c r="G260" s="184" t="s">
        <v>22</v>
      </c>
      <c r="H260" s="211"/>
      <c r="J260" s="34"/>
      <c r="K260" s="24">
        <v>95.93709999999999</v>
      </c>
      <c r="O260" s="23"/>
      <c r="P260" s="23"/>
      <c r="Q260" s="23"/>
    </row>
    <row r="261" spans="1:17" ht="16.5">
      <c r="A261" s="41">
        <v>1</v>
      </c>
      <c r="B261" s="20" t="s">
        <v>98</v>
      </c>
      <c r="C261" s="20"/>
      <c r="D261" s="20"/>
      <c r="E261" s="20"/>
      <c r="F261" s="22">
        <v>819.802</v>
      </c>
      <c r="G261" s="142"/>
      <c r="H261" s="21">
        <v>10</v>
      </c>
      <c r="J261" s="34"/>
      <c r="O261" s="23"/>
      <c r="P261" s="23"/>
      <c r="Q261" s="23"/>
    </row>
    <row r="262" spans="1:17" ht="17.25" thickBot="1">
      <c r="A262" s="41">
        <v>2</v>
      </c>
      <c r="B262" s="20" t="s">
        <v>97</v>
      </c>
      <c r="C262" s="20"/>
      <c r="D262" s="20"/>
      <c r="E262" s="20"/>
      <c r="F262" s="22">
        <v>484.873</v>
      </c>
      <c r="G262" s="142"/>
      <c r="H262" s="21">
        <v>6</v>
      </c>
      <c r="J262" s="34"/>
      <c r="O262" s="23"/>
      <c r="P262" s="23"/>
      <c r="Q262" s="23"/>
    </row>
    <row r="263" spans="1:17" ht="16.5">
      <c r="A263" s="41">
        <v>3</v>
      </c>
      <c r="B263" s="20" t="s">
        <v>82</v>
      </c>
      <c r="C263" s="20"/>
      <c r="D263" s="20"/>
      <c r="E263" s="20"/>
      <c r="F263" s="22">
        <v>171.224</v>
      </c>
      <c r="G263" s="142"/>
      <c r="H263" s="21">
        <v>2</v>
      </c>
      <c r="J263" s="60"/>
      <c r="K263" s="61"/>
      <c r="L263" s="60"/>
      <c r="O263" s="23"/>
      <c r="P263" s="23"/>
      <c r="Q263" s="23"/>
    </row>
    <row r="264" spans="1:18" ht="22.5">
      <c r="A264" s="41">
        <v>4</v>
      </c>
      <c r="B264" s="20"/>
      <c r="C264" s="20"/>
      <c r="D264" s="20"/>
      <c r="E264" s="265"/>
      <c r="F264" s="21"/>
      <c r="G264" s="20"/>
      <c r="H264" s="21"/>
      <c r="J264" s="77"/>
      <c r="K264" s="95"/>
      <c r="L264" s="77"/>
      <c r="O264" s="23"/>
      <c r="P264" s="23"/>
      <c r="Q264" s="23"/>
      <c r="R264" s="31"/>
    </row>
    <row r="265" spans="1:18" ht="16.5">
      <c r="A265" s="41">
        <v>5</v>
      </c>
      <c r="B265" s="20"/>
      <c r="C265" s="20"/>
      <c r="D265" s="20"/>
      <c r="E265" s="20"/>
      <c r="F265" s="22"/>
      <c r="G265" s="142"/>
      <c r="H265" s="21"/>
      <c r="J265" s="23">
        <v>13607.772</v>
      </c>
      <c r="K265" s="18">
        <v>0</v>
      </c>
      <c r="L265" s="23">
        <v>0</v>
      </c>
      <c r="M265" s="31"/>
      <c r="O265" s="23"/>
      <c r="P265" s="23"/>
      <c r="Q265" s="23"/>
      <c r="R265" s="31"/>
    </row>
    <row r="266" spans="1:18" ht="16.5">
      <c r="A266" s="41">
        <v>6</v>
      </c>
      <c r="B266" s="20"/>
      <c r="C266" s="20"/>
      <c r="D266" s="20"/>
      <c r="E266" s="20"/>
      <c r="F266" s="22"/>
      <c r="G266" s="142"/>
      <c r="H266" s="21"/>
      <c r="K266" s="18"/>
      <c r="M266" s="31"/>
      <c r="O266" s="23"/>
      <c r="P266" s="23"/>
      <c r="Q266" s="23"/>
      <c r="R266" s="31"/>
    </row>
    <row r="267" spans="1:19" ht="19.5">
      <c r="A267" s="41">
        <v>7</v>
      </c>
      <c r="B267" s="20"/>
      <c r="C267" s="20"/>
      <c r="D267" s="20"/>
      <c r="E267" s="20"/>
      <c r="F267" s="22"/>
      <c r="G267" s="21"/>
      <c r="H267" s="21"/>
      <c r="K267" s="23"/>
      <c r="L267" s="18"/>
      <c r="M267" s="31"/>
      <c r="O267" s="23"/>
      <c r="P267" s="23"/>
      <c r="Q267" s="23"/>
      <c r="R267" s="29"/>
      <c r="S267" s="23"/>
    </row>
    <row r="268" spans="1:18" ht="19.5">
      <c r="A268" s="41">
        <v>8</v>
      </c>
      <c r="B268" s="20"/>
      <c r="C268" s="20"/>
      <c r="D268" s="20"/>
      <c r="E268" s="20"/>
      <c r="F268" s="22"/>
      <c r="G268" s="251"/>
      <c r="H268" s="162"/>
      <c r="K268" s="23"/>
      <c r="L268" s="18"/>
      <c r="O268" s="23"/>
      <c r="P268" s="23"/>
      <c r="Q268" s="23"/>
      <c r="R268"/>
    </row>
    <row r="269" spans="1:18" ht="16.5">
      <c r="A269" s="23"/>
      <c r="K269" s="23"/>
      <c r="L269" s="18"/>
      <c r="O269" s="23"/>
      <c r="P269" s="31"/>
      <c r="Q269" s="31"/>
      <c r="R269"/>
    </row>
    <row r="270" spans="1:18" ht="17.25" thickBot="1">
      <c r="A270" s="23"/>
      <c r="K270" s="23"/>
      <c r="L270" s="18"/>
      <c r="O270" s="31"/>
      <c r="P270" s="31"/>
      <c r="Q270" s="31"/>
      <c r="R270"/>
    </row>
    <row r="271" spans="1:18" ht="22.5">
      <c r="A271" s="230" t="s">
        <v>244</v>
      </c>
      <c r="B271" s="231"/>
      <c r="C271" s="232"/>
      <c r="D271" s="47"/>
      <c r="N271" s="31"/>
      <c r="O271" s="29"/>
      <c r="P271" s="31"/>
      <c r="Q271" s="31"/>
      <c r="R271"/>
    </row>
    <row r="272" spans="1:19" ht="20.25" thickBot="1">
      <c r="A272" s="233"/>
      <c r="B272" s="234"/>
      <c r="C272" s="235"/>
      <c r="D272" s="28"/>
      <c r="J272" s="38">
        <v>64410.1208</v>
      </c>
      <c r="K272" s="38">
        <v>0</v>
      </c>
      <c r="L272" s="38">
        <v>0</v>
      </c>
      <c r="R272"/>
      <c r="S272"/>
    </row>
    <row r="273" spans="1:19" ht="20.25" thickBot="1">
      <c r="A273" s="45"/>
      <c r="J273" s="275">
        <v>907.1848</v>
      </c>
      <c r="K273" s="275">
        <v>56.69906</v>
      </c>
      <c r="L273" s="275">
        <v>1.771845</v>
      </c>
      <c r="M273" s="29"/>
      <c r="S273"/>
    </row>
    <row r="274" spans="1:19" ht="19.5">
      <c r="A274" s="127"/>
      <c r="B274" s="128"/>
      <c r="C274" s="128" t="s">
        <v>17</v>
      </c>
      <c r="D274" s="59" t="s">
        <v>14</v>
      </c>
      <c r="E274" s="128"/>
      <c r="F274" s="129"/>
      <c r="G274" s="128"/>
      <c r="H274" s="128" t="s">
        <v>5</v>
      </c>
      <c r="I274" s="128"/>
      <c r="J274" s="135">
        <v>907.1848</v>
      </c>
      <c r="K274" s="41">
        <v>85.04859</v>
      </c>
      <c r="L274" s="41">
        <v>3.54369</v>
      </c>
      <c r="M274" s="60"/>
      <c r="N274" s="59" t="s">
        <v>8</v>
      </c>
      <c r="O274" s="59" t="s">
        <v>8</v>
      </c>
      <c r="P274" s="59"/>
      <c r="Q274" s="286" t="s">
        <v>45</v>
      </c>
      <c r="R274" s="29"/>
      <c r="S274"/>
    </row>
    <row r="275" spans="1:19" ht="19.5">
      <c r="A275" s="131" t="s">
        <v>11</v>
      </c>
      <c r="B275" s="52" t="s">
        <v>53</v>
      </c>
      <c r="C275" s="52" t="s">
        <v>16</v>
      </c>
      <c r="D275" s="52" t="s">
        <v>15</v>
      </c>
      <c r="E275" s="52" t="s">
        <v>4</v>
      </c>
      <c r="F275" s="52" t="s">
        <v>2</v>
      </c>
      <c r="G275" s="52" t="s">
        <v>6</v>
      </c>
      <c r="H275" s="52" t="s">
        <v>7</v>
      </c>
      <c r="I275" s="52" t="s">
        <v>40</v>
      </c>
      <c r="J275" s="316">
        <v>0</v>
      </c>
      <c r="K275" s="270">
        <v>425.24295</v>
      </c>
      <c r="L275" s="270">
        <v>19.490295</v>
      </c>
      <c r="M275" s="52" t="s">
        <v>47</v>
      </c>
      <c r="N275" s="132" t="s">
        <v>13</v>
      </c>
      <c r="O275" s="132" t="s">
        <v>3</v>
      </c>
      <c r="P275" s="132"/>
      <c r="Q275" s="295" t="s">
        <v>46</v>
      </c>
      <c r="R275" s="29"/>
      <c r="S275"/>
    </row>
    <row r="276" spans="1:19" ht="19.5">
      <c r="A276" s="284">
        <v>43334</v>
      </c>
      <c r="B276" s="20" t="s">
        <v>102</v>
      </c>
      <c r="C276" s="21" t="s">
        <v>208</v>
      </c>
      <c r="D276" s="21" t="s">
        <v>119</v>
      </c>
      <c r="E276" s="21" t="s">
        <v>100</v>
      </c>
      <c r="F276" s="140" t="s">
        <v>200</v>
      </c>
      <c r="G276" s="168">
        <v>131</v>
      </c>
      <c r="H276" s="168">
        <v>12</v>
      </c>
      <c r="I276" s="168">
        <v>5</v>
      </c>
      <c r="J276" s="135">
        <v>59420.6044</v>
      </c>
      <c r="K276" s="21">
        <v>340.19436</v>
      </c>
      <c r="L276" s="21">
        <v>8.859224999999999</v>
      </c>
      <c r="M276" s="22">
        <v>59.769657984999995</v>
      </c>
      <c r="N276" s="22">
        <v>100</v>
      </c>
      <c r="O276" s="136">
        <v>131.76953125</v>
      </c>
      <c r="P276" s="317" t="s">
        <v>69</v>
      </c>
      <c r="Q276" s="138"/>
      <c r="R276" s="29"/>
      <c r="S276"/>
    </row>
    <row r="277" spans="1:19" ht="19.5">
      <c r="A277" s="284">
        <v>43335</v>
      </c>
      <c r="B277" s="20" t="s">
        <v>71</v>
      </c>
      <c r="C277" s="21" t="s">
        <v>208</v>
      </c>
      <c r="D277" s="21" t="s">
        <v>119</v>
      </c>
      <c r="E277" s="21" t="s">
        <v>100</v>
      </c>
      <c r="F277" s="140" t="s">
        <v>200</v>
      </c>
      <c r="G277" s="168">
        <v>111</v>
      </c>
      <c r="H277" s="168">
        <v>4</v>
      </c>
      <c r="I277" s="168">
        <v>5</v>
      </c>
      <c r="J277" s="135">
        <v>50348.7564</v>
      </c>
      <c r="K277" s="21">
        <v>113.39812</v>
      </c>
      <c r="L277" s="21">
        <v>8.859224999999999</v>
      </c>
      <c r="M277" s="22">
        <v>50.47101374499999</v>
      </c>
      <c r="N277" s="22">
        <v>100</v>
      </c>
      <c r="O277" s="136">
        <v>111.26953125000001</v>
      </c>
      <c r="P277" s="317" t="s">
        <v>69</v>
      </c>
      <c r="Q277" s="138"/>
      <c r="R277" s="29"/>
      <c r="S277"/>
    </row>
    <row r="278" spans="1:19" ht="19.5">
      <c r="A278" s="284">
        <v>43318</v>
      </c>
      <c r="B278" s="20" t="s">
        <v>88</v>
      </c>
      <c r="C278" s="21" t="s">
        <v>17</v>
      </c>
      <c r="D278" s="21" t="s">
        <v>119</v>
      </c>
      <c r="E278" s="21" t="s">
        <v>100</v>
      </c>
      <c r="F278" s="140" t="s">
        <v>66</v>
      </c>
      <c r="G278" s="168">
        <v>3</v>
      </c>
      <c r="H278" s="168">
        <v>1</v>
      </c>
      <c r="I278" s="168">
        <v>12</v>
      </c>
      <c r="J278" s="135">
        <v>1360.7772</v>
      </c>
      <c r="K278" s="21">
        <v>28.34953</v>
      </c>
      <c r="L278" s="21">
        <v>21.26214</v>
      </c>
      <c r="M278" s="22">
        <v>1.41038887</v>
      </c>
      <c r="N278" s="22">
        <v>3</v>
      </c>
      <c r="O278" s="136">
        <v>103.64583333333333</v>
      </c>
      <c r="P278" s="317" t="s">
        <v>69</v>
      </c>
      <c r="Q278" s="138"/>
      <c r="R278" s="29"/>
      <c r="S278"/>
    </row>
    <row r="279" spans="1:19" ht="19.5">
      <c r="A279" s="284">
        <v>43319</v>
      </c>
      <c r="B279" s="142" t="s">
        <v>86</v>
      </c>
      <c r="C279" s="21" t="s">
        <v>17</v>
      </c>
      <c r="D279" s="21" t="s">
        <v>119</v>
      </c>
      <c r="E279" s="21" t="s">
        <v>100</v>
      </c>
      <c r="F279" s="140" t="s">
        <v>200</v>
      </c>
      <c r="G279" s="168">
        <v>99</v>
      </c>
      <c r="H279" s="168">
        <v>0</v>
      </c>
      <c r="I279" s="168">
        <v>0</v>
      </c>
      <c r="J279" s="135">
        <v>44905.6476</v>
      </c>
      <c r="K279" s="21">
        <v>0</v>
      </c>
      <c r="L279" s="21">
        <v>0</v>
      </c>
      <c r="M279" s="22">
        <v>44.905647599999995</v>
      </c>
      <c r="N279" s="22">
        <v>100</v>
      </c>
      <c r="O279" s="136">
        <v>99</v>
      </c>
      <c r="P279" s="317" t="s">
        <v>69</v>
      </c>
      <c r="Q279" s="138"/>
      <c r="R279" s="29"/>
      <c r="S279"/>
    </row>
    <row r="280" spans="1:19" s="48" customFormat="1" ht="21">
      <c r="A280" s="284">
        <v>43334</v>
      </c>
      <c r="B280" s="20" t="s">
        <v>248</v>
      </c>
      <c r="C280" s="21" t="s">
        <v>208</v>
      </c>
      <c r="D280" s="21" t="s">
        <v>119</v>
      </c>
      <c r="E280" s="21" t="s">
        <v>100</v>
      </c>
      <c r="F280" s="140" t="s">
        <v>49</v>
      </c>
      <c r="G280" s="168">
        <v>0</v>
      </c>
      <c r="H280" s="168">
        <v>15</v>
      </c>
      <c r="I280" s="168">
        <v>0</v>
      </c>
      <c r="J280" s="135">
        <v>0</v>
      </c>
      <c r="K280" s="21">
        <v>425.24295</v>
      </c>
      <c r="L280" s="21">
        <v>0</v>
      </c>
      <c r="M280" s="22">
        <v>0.42524295</v>
      </c>
      <c r="N280" s="22">
        <v>1</v>
      </c>
      <c r="O280" s="136">
        <v>93.75</v>
      </c>
      <c r="P280" s="317"/>
      <c r="Q280" s="138"/>
      <c r="R280" s="29"/>
      <c r="S280"/>
    </row>
    <row r="281" spans="1:18" s="28" customFormat="1" ht="19.5">
      <c r="A281" s="284">
        <v>43337</v>
      </c>
      <c r="B281" s="20" t="s">
        <v>245</v>
      </c>
      <c r="C281" s="21" t="s">
        <v>208</v>
      </c>
      <c r="D281" s="21" t="s">
        <v>119</v>
      </c>
      <c r="E281" s="21" t="s">
        <v>100</v>
      </c>
      <c r="F281" s="140" t="s">
        <v>61</v>
      </c>
      <c r="G281" s="168">
        <v>2</v>
      </c>
      <c r="H281" s="168">
        <v>11</v>
      </c>
      <c r="I281" s="168">
        <v>2</v>
      </c>
      <c r="J281" s="135">
        <v>907.1848</v>
      </c>
      <c r="K281" s="21">
        <v>311.84483</v>
      </c>
      <c r="L281" s="21">
        <v>3.54369</v>
      </c>
      <c r="M281" s="22">
        <v>1.22257332</v>
      </c>
      <c r="N281" s="22">
        <v>3</v>
      </c>
      <c r="O281" s="136">
        <v>89.84375</v>
      </c>
      <c r="P281" s="317"/>
      <c r="Q281" s="138"/>
      <c r="R281" s="29"/>
    </row>
    <row r="282" spans="1:18" s="28" customFormat="1" ht="19.5">
      <c r="A282" s="284">
        <v>43335</v>
      </c>
      <c r="B282" s="20" t="s">
        <v>248</v>
      </c>
      <c r="C282" s="21" t="s">
        <v>208</v>
      </c>
      <c r="D282" s="21" t="s">
        <v>119</v>
      </c>
      <c r="E282" s="21" t="s">
        <v>100</v>
      </c>
      <c r="F282" s="140" t="s">
        <v>61</v>
      </c>
      <c r="G282" s="168">
        <v>2</v>
      </c>
      <c r="H282" s="168">
        <v>7</v>
      </c>
      <c r="I282" s="168">
        <v>10</v>
      </c>
      <c r="J282" s="135">
        <v>907.1848</v>
      </c>
      <c r="K282" s="21">
        <v>198.44671</v>
      </c>
      <c r="L282" s="21">
        <v>17.718449999999997</v>
      </c>
      <c r="M282" s="22">
        <v>1.12334996</v>
      </c>
      <c r="N282" s="22">
        <v>3</v>
      </c>
      <c r="O282" s="136">
        <v>82.55208333333334</v>
      </c>
      <c r="P282" s="317"/>
      <c r="Q282" s="138"/>
      <c r="R282" s="29"/>
    </row>
    <row r="283" spans="1:18" s="28" customFormat="1" ht="19.5">
      <c r="A283" s="284">
        <v>43337</v>
      </c>
      <c r="B283" s="20" t="s">
        <v>75</v>
      </c>
      <c r="C283" s="21" t="s">
        <v>208</v>
      </c>
      <c r="D283" s="21" t="s">
        <v>119</v>
      </c>
      <c r="E283" s="21" t="s">
        <v>100</v>
      </c>
      <c r="F283" s="140" t="s">
        <v>61</v>
      </c>
      <c r="G283" s="168">
        <v>2</v>
      </c>
      <c r="H283" s="168">
        <v>6</v>
      </c>
      <c r="I283" s="168">
        <v>0</v>
      </c>
      <c r="J283" s="135">
        <v>907.1848</v>
      </c>
      <c r="K283" s="21">
        <v>170.09718</v>
      </c>
      <c r="L283" s="21">
        <v>0</v>
      </c>
      <c r="M283" s="22">
        <v>1.07728198</v>
      </c>
      <c r="N283" s="22">
        <v>3</v>
      </c>
      <c r="O283" s="136">
        <v>79.16666666666666</v>
      </c>
      <c r="P283" s="317" t="s">
        <v>69</v>
      </c>
      <c r="Q283" s="138"/>
      <c r="R283" s="29"/>
    </row>
    <row r="284" spans="1:18" s="28" customFormat="1" ht="19.5">
      <c r="A284" s="284">
        <v>43337</v>
      </c>
      <c r="B284" s="20" t="s">
        <v>245</v>
      </c>
      <c r="C284" s="21" t="s">
        <v>208</v>
      </c>
      <c r="D284" s="21" t="s">
        <v>119</v>
      </c>
      <c r="E284" s="21" t="s">
        <v>100</v>
      </c>
      <c r="F284" s="140" t="s">
        <v>149</v>
      </c>
      <c r="G284" s="168">
        <v>3</v>
      </c>
      <c r="H284" s="168">
        <v>12</v>
      </c>
      <c r="I284" s="168">
        <v>5</v>
      </c>
      <c r="J284" s="135">
        <v>1360.7772</v>
      </c>
      <c r="K284" s="21">
        <v>340.19436</v>
      </c>
      <c r="L284" s="21">
        <v>8.859224999999999</v>
      </c>
      <c r="M284" s="22">
        <v>1.7098307849999999</v>
      </c>
      <c r="N284" s="22">
        <v>5</v>
      </c>
      <c r="O284" s="136">
        <v>75.390625</v>
      </c>
      <c r="P284" s="317"/>
      <c r="Q284" s="22"/>
      <c r="R284" s="29"/>
    </row>
    <row r="285" spans="1:18" s="28" customFormat="1" ht="19.5">
      <c r="A285" s="134">
        <v>43337</v>
      </c>
      <c r="B285" s="20" t="s">
        <v>246</v>
      </c>
      <c r="C285" s="21" t="s">
        <v>208</v>
      </c>
      <c r="D285" s="21" t="s">
        <v>119</v>
      </c>
      <c r="E285" s="20" t="s">
        <v>100</v>
      </c>
      <c r="F285" s="301" t="s">
        <v>181</v>
      </c>
      <c r="G285" s="21">
        <v>14</v>
      </c>
      <c r="H285" s="21">
        <v>13</v>
      </c>
      <c r="I285" s="21">
        <v>5</v>
      </c>
      <c r="J285" s="21">
        <v>6350.2936</v>
      </c>
      <c r="K285" s="21">
        <v>368.54389000000003</v>
      </c>
      <c r="L285" s="21">
        <v>8.859224999999999</v>
      </c>
      <c r="M285" s="21">
        <v>6.727</v>
      </c>
      <c r="N285" s="21">
        <v>20</v>
      </c>
      <c r="O285" s="136">
        <v>74.16</v>
      </c>
      <c r="P285" s="22"/>
      <c r="Q285" s="138"/>
      <c r="R285" s="29"/>
    </row>
    <row r="286" spans="1:18" s="28" customFormat="1" ht="19.5">
      <c r="A286" s="284">
        <v>43337</v>
      </c>
      <c r="B286" s="20" t="s">
        <v>245</v>
      </c>
      <c r="C286" s="21" t="s">
        <v>208</v>
      </c>
      <c r="D286" s="21" t="s">
        <v>119</v>
      </c>
      <c r="E286" s="21" t="s">
        <v>100</v>
      </c>
      <c r="F286" s="140" t="s">
        <v>247</v>
      </c>
      <c r="G286" s="168">
        <v>1</v>
      </c>
      <c r="H286" s="168">
        <v>7</v>
      </c>
      <c r="I286" s="168">
        <v>7</v>
      </c>
      <c r="J286" s="135">
        <v>453.5924</v>
      </c>
      <c r="K286" s="21">
        <v>198.44671</v>
      </c>
      <c r="L286" s="21">
        <v>12.402915</v>
      </c>
      <c r="M286" s="22">
        <v>0.6644420249999999</v>
      </c>
      <c r="N286" s="22">
        <v>2</v>
      </c>
      <c r="O286" s="136">
        <v>73.2421875</v>
      </c>
      <c r="P286" s="317"/>
      <c r="Q286" s="138"/>
      <c r="R286" s="29"/>
    </row>
    <row r="287" spans="1:18" s="28" customFormat="1" ht="19.5">
      <c r="A287" s="284">
        <v>43337</v>
      </c>
      <c r="B287" s="20" t="s">
        <v>72</v>
      </c>
      <c r="C287" s="21" t="s">
        <v>208</v>
      </c>
      <c r="D287" s="21" t="s">
        <v>119</v>
      </c>
      <c r="E287" s="21" t="s">
        <v>100</v>
      </c>
      <c r="F287" s="140" t="s">
        <v>123</v>
      </c>
      <c r="G287" s="168">
        <v>0</v>
      </c>
      <c r="H287" s="168">
        <v>14</v>
      </c>
      <c r="I287" s="168">
        <v>0</v>
      </c>
      <c r="J287" s="135">
        <v>0</v>
      </c>
      <c r="K287" s="21">
        <v>396.89342</v>
      </c>
      <c r="L287" s="21">
        <v>0</v>
      </c>
      <c r="M287" s="22">
        <v>1.25</v>
      </c>
      <c r="N287" s="22">
        <v>86.875</v>
      </c>
      <c r="O287" s="136">
        <v>70</v>
      </c>
      <c r="P287" s="317" t="s">
        <v>69</v>
      </c>
      <c r="Q287" s="138"/>
      <c r="R287" s="29"/>
    </row>
    <row r="288" spans="1:19" ht="19.5">
      <c r="A288" s="284">
        <v>43337</v>
      </c>
      <c r="B288" s="20" t="s">
        <v>249</v>
      </c>
      <c r="C288" s="21" t="s">
        <v>208</v>
      </c>
      <c r="D288" s="21" t="s">
        <v>119</v>
      </c>
      <c r="E288" s="21" t="s">
        <v>100</v>
      </c>
      <c r="F288" s="140" t="s">
        <v>66</v>
      </c>
      <c r="G288" s="168">
        <v>1</v>
      </c>
      <c r="H288" s="168">
        <v>15</v>
      </c>
      <c r="I288" s="168">
        <v>3</v>
      </c>
      <c r="J288" s="135">
        <v>453.5924</v>
      </c>
      <c r="K288" s="21">
        <v>425.24295</v>
      </c>
      <c r="L288" s="21">
        <v>5.315535</v>
      </c>
      <c r="M288" s="22">
        <v>0.884150885</v>
      </c>
      <c r="N288" s="22">
        <v>3</v>
      </c>
      <c r="O288" s="136">
        <v>64.9739583333333</v>
      </c>
      <c r="P288" s="317"/>
      <c r="Q288" s="138"/>
      <c r="R288" s="29"/>
      <c r="S288" s="38"/>
    </row>
    <row r="289" spans="2:19" ht="21.75" thickBot="1">
      <c r="B289" s="48"/>
      <c r="C289" s="48"/>
      <c r="D289" s="48"/>
      <c r="E289" s="48"/>
      <c r="F289" s="48"/>
      <c r="G289" s="28"/>
      <c r="H289" s="28"/>
      <c r="K289" s="23">
        <v>98.695675</v>
      </c>
      <c r="S289" s="38"/>
    </row>
    <row r="290" spans="1:19" ht="16.5">
      <c r="A290" s="144"/>
      <c r="B290" s="146" t="s">
        <v>33</v>
      </c>
      <c r="C290" s="146"/>
      <c r="D290" s="146"/>
      <c r="E290" s="146"/>
      <c r="F290" s="146"/>
      <c r="G290" s="146"/>
      <c r="H290" s="147"/>
      <c r="K290" s="23">
        <v>130.17578125</v>
      </c>
      <c r="S290" s="23"/>
    </row>
    <row r="291" spans="1:19" ht="16.5">
      <c r="A291" s="198"/>
      <c r="B291" s="203" t="s">
        <v>18</v>
      </c>
      <c r="C291" s="203"/>
      <c r="D291" s="203"/>
      <c r="E291" s="203"/>
      <c r="F291" s="212" t="s">
        <v>3</v>
      </c>
      <c r="G291" s="199" t="s">
        <v>22</v>
      </c>
      <c r="H291" s="273"/>
      <c r="K291" s="23">
        <v>94.921875</v>
      </c>
      <c r="S291" s="23"/>
    </row>
    <row r="292" spans="1:19" ht="16.5">
      <c r="A292" s="43">
        <v>1</v>
      </c>
      <c r="B292" s="214" t="s">
        <v>102</v>
      </c>
      <c r="C292" s="168"/>
      <c r="D292" s="168"/>
      <c r="E292" s="20"/>
      <c r="F292" s="21">
        <v>932.637</v>
      </c>
      <c r="G292" s="20"/>
      <c r="H292" s="21">
        <v>10</v>
      </c>
      <c r="K292" s="23">
        <v>105.21875</v>
      </c>
      <c r="S292" s="23"/>
    </row>
    <row r="293" spans="1:19" ht="16.5">
      <c r="A293" s="43">
        <v>2</v>
      </c>
      <c r="B293" s="214" t="s">
        <v>71</v>
      </c>
      <c r="C293" s="34"/>
      <c r="D293" s="168"/>
      <c r="E293" s="20"/>
      <c r="F293" s="21">
        <v>736.8259999999999</v>
      </c>
      <c r="G293" s="20"/>
      <c r="H293" s="21">
        <v>8</v>
      </c>
      <c r="K293" s="23">
        <v>65.79203869047619</v>
      </c>
      <c r="S293" s="32"/>
    </row>
    <row r="294" spans="1:19" ht="17.25" customHeight="1">
      <c r="A294" s="43">
        <v>3</v>
      </c>
      <c r="B294" s="214" t="s">
        <v>109</v>
      </c>
      <c r="C294" s="168"/>
      <c r="D294" s="168"/>
      <c r="E294" s="20"/>
      <c r="F294" s="21">
        <v>486.453</v>
      </c>
      <c r="G294" s="20"/>
      <c r="H294" s="21">
        <v>5</v>
      </c>
      <c r="K294" s="23">
        <v>99.82638888888889</v>
      </c>
      <c r="S294" s="23"/>
    </row>
    <row r="295" spans="1:19" ht="17.25" customHeight="1">
      <c r="A295" s="43">
        <v>4</v>
      </c>
      <c r="B295" s="214" t="s">
        <v>86</v>
      </c>
      <c r="C295" s="168"/>
      <c r="D295" s="168"/>
      <c r="E295" s="168"/>
      <c r="F295" s="22">
        <v>458.32399999999996</v>
      </c>
      <c r="G295" s="168"/>
      <c r="H295" s="168">
        <v>4</v>
      </c>
      <c r="K295" s="23"/>
      <c r="R295"/>
      <c r="S295" s="23"/>
    </row>
    <row r="296" spans="1:19" ht="17.25" customHeight="1">
      <c r="A296" s="43">
        <v>5</v>
      </c>
      <c r="B296" s="214" t="s">
        <v>245</v>
      </c>
      <c r="C296" s="168"/>
      <c r="D296" s="168"/>
      <c r="E296" s="168"/>
      <c r="F296" s="22">
        <v>238.47693750000002</v>
      </c>
      <c r="G296" s="168"/>
      <c r="H296" s="168">
        <v>3</v>
      </c>
      <c r="K296" s="23"/>
      <c r="R296"/>
      <c r="S296" s="23"/>
    </row>
    <row r="297" spans="1:19" ht="17.25" customHeight="1">
      <c r="A297" s="43">
        <v>6</v>
      </c>
      <c r="B297" s="214" t="s">
        <v>88</v>
      </c>
      <c r="C297" s="168"/>
      <c r="D297" s="168"/>
      <c r="E297" s="20"/>
      <c r="F297" s="21">
        <v>237.83499999999998</v>
      </c>
      <c r="G297" s="20"/>
      <c r="H297" s="21">
        <v>3</v>
      </c>
      <c r="K297" s="23"/>
      <c r="R297"/>
      <c r="S297" s="23"/>
    </row>
    <row r="298" spans="1:19" ht="17.25" customHeight="1">
      <c r="A298" s="43">
        <v>7</v>
      </c>
      <c r="B298" s="214" t="s">
        <v>248</v>
      </c>
      <c r="C298" s="168"/>
      <c r="D298" s="168"/>
      <c r="E298" s="168"/>
      <c r="F298" s="22">
        <v>176.30208333333334</v>
      </c>
      <c r="G298" s="168"/>
      <c r="H298" s="168">
        <v>2</v>
      </c>
      <c r="K298" s="23"/>
      <c r="R298"/>
      <c r="S298" s="23"/>
    </row>
    <row r="299" spans="1:19" ht="17.25" customHeight="1">
      <c r="A299" s="43">
        <v>8</v>
      </c>
      <c r="B299" s="214" t="s">
        <v>130</v>
      </c>
      <c r="C299" s="168"/>
      <c r="D299" s="168"/>
      <c r="E299" s="20"/>
      <c r="F299" s="21">
        <v>174.14100000000002</v>
      </c>
      <c r="G299" s="20"/>
      <c r="H299" s="21">
        <v>2</v>
      </c>
      <c r="K299" s="23"/>
      <c r="R299"/>
      <c r="S299" s="23"/>
    </row>
    <row r="300" spans="1:19" ht="17.25" customHeight="1">
      <c r="A300" s="43">
        <v>9</v>
      </c>
      <c r="B300" s="214" t="s">
        <v>87</v>
      </c>
      <c r="C300" s="20"/>
      <c r="D300" s="168"/>
      <c r="E300" s="168"/>
      <c r="F300" s="22">
        <v>166.849</v>
      </c>
      <c r="G300" s="168"/>
      <c r="H300" s="168">
        <v>2</v>
      </c>
      <c r="K300" s="23"/>
      <c r="R300"/>
      <c r="S300" s="23"/>
    </row>
    <row r="301" spans="1:19" ht="17.25" customHeight="1">
      <c r="A301" s="43">
        <v>10</v>
      </c>
      <c r="B301" s="214" t="s">
        <v>73</v>
      </c>
      <c r="C301" s="168"/>
      <c r="D301" s="168"/>
      <c r="E301" s="168"/>
      <c r="F301" s="22">
        <v>152.2</v>
      </c>
      <c r="G301" s="168"/>
      <c r="H301" s="168">
        <v>2</v>
      </c>
      <c r="K301" s="23"/>
      <c r="R301"/>
      <c r="S301" s="23"/>
    </row>
    <row r="302" spans="1:18" ht="15" customHeight="1">
      <c r="A302" s="43">
        <v>11</v>
      </c>
      <c r="B302" s="214" t="s">
        <v>75</v>
      </c>
      <c r="C302" s="168"/>
      <c r="D302" s="168"/>
      <c r="E302" s="168"/>
      <c r="F302" s="22">
        <v>149.92559523809524</v>
      </c>
      <c r="G302" s="168"/>
      <c r="H302" s="168">
        <v>2</v>
      </c>
      <c r="J302" s="42"/>
      <c r="K302" s="42"/>
      <c r="L302" s="32"/>
      <c r="R302"/>
    </row>
    <row r="303" spans="1:18" ht="18" customHeight="1">
      <c r="A303" s="43">
        <v>12</v>
      </c>
      <c r="B303" s="214" t="s">
        <v>150</v>
      </c>
      <c r="C303" s="168"/>
      <c r="D303" s="168"/>
      <c r="E303" s="20"/>
      <c r="F303" s="21">
        <v>96.875</v>
      </c>
      <c r="G303" s="20"/>
      <c r="H303" s="21">
        <v>1</v>
      </c>
      <c r="J303" s="19"/>
      <c r="R303"/>
    </row>
    <row r="304" spans="1:19" ht="21">
      <c r="A304" s="43">
        <v>13</v>
      </c>
      <c r="B304" s="214" t="s">
        <v>151</v>
      </c>
      <c r="C304" s="168"/>
      <c r="D304" s="168"/>
      <c r="E304" s="168"/>
      <c r="F304" s="22">
        <v>93.359</v>
      </c>
      <c r="G304" s="168"/>
      <c r="H304" s="168">
        <v>1</v>
      </c>
      <c r="K304" s="23"/>
      <c r="M304" s="48"/>
      <c r="S304" s="23"/>
    </row>
    <row r="305" spans="1:18" ht="21">
      <c r="A305" s="43">
        <v>14</v>
      </c>
      <c r="B305" s="214" t="s">
        <v>99</v>
      </c>
      <c r="C305" s="168"/>
      <c r="D305" s="168"/>
      <c r="E305" s="20"/>
      <c r="F305" s="21">
        <v>93.333</v>
      </c>
      <c r="G305" s="20"/>
      <c r="H305" s="21">
        <v>1</v>
      </c>
      <c r="K305" s="23"/>
      <c r="R305" s="48"/>
    </row>
    <row r="306" spans="1:18" ht="21">
      <c r="A306" s="43">
        <v>15</v>
      </c>
      <c r="B306" s="214" t="s">
        <v>131</v>
      </c>
      <c r="C306" s="168"/>
      <c r="D306" s="168"/>
      <c r="E306" s="20"/>
      <c r="F306" s="21">
        <v>92.526</v>
      </c>
      <c r="G306" s="20"/>
      <c r="H306" s="21">
        <v>1</v>
      </c>
      <c r="K306" s="23"/>
      <c r="R306" s="48"/>
    </row>
    <row r="307" spans="1:18" ht="21">
      <c r="A307" s="43">
        <v>16</v>
      </c>
      <c r="B307" s="214" t="s">
        <v>246</v>
      </c>
      <c r="C307" s="168"/>
      <c r="D307" s="168"/>
      <c r="E307" s="168"/>
      <c r="F307" s="22">
        <v>73.242</v>
      </c>
      <c r="G307" s="168"/>
      <c r="H307" s="168">
        <v>1</v>
      </c>
      <c r="K307" s="23"/>
      <c r="R307" s="48"/>
    </row>
    <row r="308" spans="1:18" ht="21">
      <c r="A308" s="43">
        <v>17</v>
      </c>
      <c r="B308" s="214" t="s">
        <v>72</v>
      </c>
      <c r="C308" s="168"/>
      <c r="D308" s="168"/>
      <c r="E308" s="168"/>
      <c r="F308" s="22">
        <v>70</v>
      </c>
      <c r="G308" s="168"/>
      <c r="H308" s="168">
        <v>1</v>
      </c>
      <c r="K308" s="23"/>
      <c r="R308" s="48"/>
    </row>
    <row r="309" spans="1:18" ht="21">
      <c r="A309" s="43">
        <v>18</v>
      </c>
      <c r="B309" s="214" t="s">
        <v>249</v>
      </c>
      <c r="C309" s="168"/>
      <c r="D309" s="168"/>
      <c r="E309" s="168"/>
      <c r="F309" s="22">
        <v>64.9739583333333</v>
      </c>
      <c r="G309" s="168"/>
      <c r="H309" s="168">
        <v>1</v>
      </c>
      <c r="K309" s="23"/>
      <c r="R309" s="48"/>
    </row>
    <row r="310" spans="1:18" ht="21">
      <c r="A310" s="43">
        <v>19</v>
      </c>
      <c r="B310" s="214" t="s">
        <v>152</v>
      </c>
      <c r="C310" s="168"/>
      <c r="D310" s="168"/>
      <c r="E310" s="20"/>
      <c r="F310" s="21">
        <v>64.323</v>
      </c>
      <c r="G310" s="20"/>
      <c r="H310" s="21">
        <v>1</v>
      </c>
      <c r="K310" s="23"/>
      <c r="R310" s="48"/>
    </row>
    <row r="311" spans="1:18" ht="21">
      <c r="A311" s="43">
        <v>20</v>
      </c>
      <c r="B311" s="214" t="s">
        <v>153</v>
      </c>
      <c r="C311" s="168"/>
      <c r="D311" s="168"/>
      <c r="E311" s="168"/>
      <c r="F311" s="22">
        <v>45.182</v>
      </c>
      <c r="G311" s="168"/>
      <c r="H311" s="168">
        <v>1</v>
      </c>
      <c r="K311" s="23"/>
      <c r="R311" s="48"/>
    </row>
    <row r="312" spans="1:21" ht="20.25" thickBot="1">
      <c r="A312" s="109"/>
      <c r="D312" s="34"/>
      <c r="K312" s="23"/>
      <c r="L312" s="18"/>
      <c r="R312" s="28"/>
      <c r="U312" s="110"/>
    </row>
    <row r="313" spans="1:20" ht="21">
      <c r="A313" s="80"/>
      <c r="B313" s="239" t="s">
        <v>42</v>
      </c>
      <c r="C313" s="240"/>
      <c r="D313" s="31"/>
      <c r="N313" s="48"/>
      <c r="P313" s="48"/>
      <c r="Q313" s="48"/>
      <c r="S313" s="23"/>
      <c r="T313" s="110"/>
    </row>
    <row r="314" spans="1:19" ht="21.75" thickBot="1">
      <c r="A314" s="82"/>
      <c r="B314" s="124" t="s">
        <v>242</v>
      </c>
      <c r="C314" s="241"/>
      <c r="D314" s="31"/>
      <c r="J314" s="38"/>
      <c r="K314" s="38"/>
      <c r="L314" s="38"/>
      <c r="M314" s="48"/>
      <c r="O314" s="48"/>
      <c r="R314" s="23"/>
      <c r="S314" s="23"/>
    </row>
    <row r="315" spans="1:19" ht="21.75" thickBot="1">
      <c r="A315" s="40"/>
      <c r="K315" s="23"/>
      <c r="L315" s="79"/>
      <c r="N315" s="48"/>
      <c r="O315" s="28"/>
      <c r="P315" s="48"/>
      <c r="Q315" s="48"/>
      <c r="R315" s="23"/>
      <c r="S315" s="23"/>
    </row>
    <row r="316" spans="1:18" ht="16.5">
      <c r="A316" s="127"/>
      <c r="B316" s="128"/>
      <c r="C316" s="128" t="s">
        <v>17</v>
      </c>
      <c r="D316" s="59" t="s">
        <v>14</v>
      </c>
      <c r="E316" s="128"/>
      <c r="F316" s="129"/>
      <c r="G316" s="128"/>
      <c r="H316" s="128" t="s">
        <v>5</v>
      </c>
      <c r="I316" s="128"/>
      <c r="K316" s="23"/>
      <c r="L316" s="60"/>
      <c r="M316" s="59" t="s">
        <v>8</v>
      </c>
      <c r="N316" s="59" t="s">
        <v>8</v>
      </c>
      <c r="O316" s="59" t="s">
        <v>10</v>
      </c>
      <c r="P316" s="59" t="s">
        <v>10</v>
      </c>
      <c r="Q316" s="59" t="s">
        <v>10</v>
      </c>
      <c r="R316" s="130" t="s">
        <v>45</v>
      </c>
    </row>
    <row r="317" spans="1:19" ht="16.5">
      <c r="A317" s="131" t="s">
        <v>11</v>
      </c>
      <c r="B317" s="52" t="s">
        <v>18</v>
      </c>
      <c r="C317" s="52" t="s">
        <v>16</v>
      </c>
      <c r="D317" s="52" t="s">
        <v>15</v>
      </c>
      <c r="E317" s="52" t="s">
        <v>4</v>
      </c>
      <c r="F317" s="52" t="s">
        <v>2</v>
      </c>
      <c r="G317" s="52" t="s">
        <v>6</v>
      </c>
      <c r="H317" s="52" t="s">
        <v>7</v>
      </c>
      <c r="I317" s="52" t="s">
        <v>40</v>
      </c>
      <c r="J317" s="32"/>
      <c r="K317" s="36"/>
      <c r="L317" s="52" t="s">
        <v>47</v>
      </c>
      <c r="M317" s="132" t="s">
        <v>13</v>
      </c>
      <c r="N317" s="132" t="s">
        <v>3</v>
      </c>
      <c r="O317" s="132" t="s">
        <v>12</v>
      </c>
      <c r="P317" s="132" t="s">
        <v>9</v>
      </c>
      <c r="Q317" s="132" t="s">
        <v>3</v>
      </c>
      <c r="R317" s="133" t="s">
        <v>46</v>
      </c>
      <c r="S317" s="23"/>
    </row>
    <row r="318" spans="1:19" ht="16.5">
      <c r="A318" s="134"/>
      <c r="B318" s="280" t="s">
        <v>54</v>
      </c>
      <c r="C318" s="21"/>
      <c r="D318" s="21"/>
      <c r="E318" s="21"/>
      <c r="F318" s="140"/>
      <c r="G318" s="21"/>
      <c r="H318" s="21"/>
      <c r="I318" s="21"/>
      <c r="J318" s="32"/>
      <c r="K318" s="36"/>
      <c r="L318" s="22"/>
      <c r="M318" s="22"/>
      <c r="N318" s="136"/>
      <c r="O318" s="193"/>
      <c r="P318" s="193"/>
      <c r="Q318" s="138"/>
      <c r="R318" s="139"/>
      <c r="S318" s="23"/>
    </row>
    <row r="319" spans="10:19" ht="20.25" thickBot="1">
      <c r="J319" s="32"/>
      <c r="K319" s="36"/>
      <c r="L319" s="112">
        <v>3</v>
      </c>
      <c r="M319" s="28"/>
      <c r="O319" s="23"/>
      <c r="P319" s="23"/>
      <c r="Q319" s="23"/>
      <c r="R319" s="28"/>
      <c r="S319" s="23"/>
    </row>
    <row r="320" spans="1:19" ht="21">
      <c r="A320" s="144"/>
      <c r="B320" s="215" t="s">
        <v>43</v>
      </c>
      <c r="C320" s="128"/>
      <c r="D320" s="128"/>
      <c r="E320" s="128"/>
      <c r="F320" s="59"/>
      <c r="G320" s="128"/>
      <c r="H320" s="216"/>
      <c r="I320" s="150"/>
      <c r="J320" s="32"/>
      <c r="K320" s="36"/>
      <c r="L320" s="112"/>
      <c r="M320" s="28"/>
      <c r="O320" s="48"/>
      <c r="P320" s="23"/>
      <c r="Q320" s="23"/>
      <c r="R320" s="28"/>
      <c r="S320" s="23"/>
    </row>
    <row r="321" spans="1:19" ht="21.75" thickBot="1">
      <c r="A321" s="151"/>
      <c r="B321" s="153" t="s">
        <v>18</v>
      </c>
      <c r="C321" s="152"/>
      <c r="D321" s="152"/>
      <c r="E321" s="152"/>
      <c r="F321" s="174" t="s">
        <v>3</v>
      </c>
      <c r="G321" s="153" t="s">
        <v>22</v>
      </c>
      <c r="H321" s="217"/>
      <c r="I321" s="154"/>
      <c r="J321" s="32"/>
      <c r="K321" s="36"/>
      <c r="L321" s="112"/>
      <c r="M321" s="28"/>
      <c r="N321" s="48"/>
      <c r="P321" s="48"/>
      <c r="Q321" s="48"/>
      <c r="R321" s="28"/>
      <c r="S321" s="23"/>
    </row>
    <row r="322" spans="1:19" ht="19.5">
      <c r="A322" s="156">
        <v>1</v>
      </c>
      <c r="B322" s="157"/>
      <c r="C322" s="157"/>
      <c r="D322" s="157"/>
      <c r="E322" s="157"/>
      <c r="F322" s="53"/>
      <c r="G322" s="157"/>
      <c r="H322" s="191"/>
      <c r="I322" s="157"/>
      <c r="J322" s="32"/>
      <c r="K322" s="36"/>
      <c r="L322" s="112"/>
      <c r="M322" s="28"/>
      <c r="P322" s="28"/>
      <c r="Q322" s="28"/>
      <c r="R322" s="28"/>
      <c r="S322" s="23"/>
    </row>
    <row r="323" spans="1:19" ht="19.5">
      <c r="A323" s="41">
        <v>2</v>
      </c>
      <c r="B323" s="21"/>
      <c r="C323" s="21"/>
      <c r="D323" s="21"/>
      <c r="E323" s="21"/>
      <c r="F323" s="22"/>
      <c r="G323" s="21"/>
      <c r="H323" s="168"/>
      <c r="I323" s="21"/>
      <c r="J323" s="32"/>
      <c r="K323" s="36"/>
      <c r="L323" s="112">
        <v>4</v>
      </c>
      <c r="M323" s="28"/>
      <c r="P323" s="28"/>
      <c r="Q323" s="28"/>
      <c r="S323" s="23"/>
    </row>
    <row r="324" spans="1:19" ht="19.5">
      <c r="A324" s="21">
        <v>3</v>
      </c>
      <c r="B324" s="41"/>
      <c r="C324" s="41"/>
      <c r="D324" s="41"/>
      <c r="E324" s="41"/>
      <c r="F324" s="41"/>
      <c r="G324" s="21"/>
      <c r="H324" s="41"/>
      <c r="I324" s="20"/>
      <c r="K324" s="23"/>
      <c r="L324" s="112">
        <v>5</v>
      </c>
      <c r="P324" s="28"/>
      <c r="Q324" s="28"/>
      <c r="S324" s="23"/>
    </row>
    <row r="325" spans="4:19" ht="20.25" thickBot="1">
      <c r="D325" s="19"/>
      <c r="I325" s="32"/>
      <c r="K325" s="23"/>
      <c r="L325" s="112"/>
      <c r="P325" s="28"/>
      <c r="Q325" s="28"/>
      <c r="S325" s="23"/>
    </row>
    <row r="326" spans="1:19" ht="21">
      <c r="A326" s="148"/>
      <c r="B326" s="145" t="s">
        <v>27</v>
      </c>
      <c r="C326" s="71"/>
      <c r="K326" s="23"/>
      <c r="L326" s="112"/>
      <c r="P326" s="28"/>
      <c r="Q326" s="28"/>
      <c r="R326" s="48"/>
      <c r="S326" s="23"/>
    </row>
    <row r="327" spans="1:19" ht="21">
      <c r="A327" s="21">
        <v>1</v>
      </c>
      <c r="B327" s="21" t="s">
        <v>102</v>
      </c>
      <c r="C327" s="21">
        <v>10</v>
      </c>
      <c r="K327" s="23"/>
      <c r="L327" s="112">
        <v>6</v>
      </c>
      <c r="M327" s="48"/>
      <c r="P327" s="28"/>
      <c r="Q327" s="28"/>
      <c r="R327" s="28"/>
      <c r="S327" s="23"/>
    </row>
    <row r="328" spans="1:19" ht="21">
      <c r="A328" s="21">
        <v>2</v>
      </c>
      <c r="B328" s="21" t="s">
        <v>71</v>
      </c>
      <c r="C328" s="21">
        <v>8</v>
      </c>
      <c r="K328" s="23"/>
      <c r="L328" s="23">
        <v>7</v>
      </c>
      <c r="M328" s="48"/>
      <c r="S328" s="23"/>
    </row>
    <row r="329" spans="1:19" ht="21">
      <c r="A329" s="21">
        <v>3</v>
      </c>
      <c r="B329" s="21" t="s">
        <v>109</v>
      </c>
      <c r="C329" s="21">
        <v>5</v>
      </c>
      <c r="K329" s="23"/>
      <c r="M329" s="48"/>
      <c r="S329" s="23"/>
    </row>
    <row r="330" spans="1:19" ht="16.5">
      <c r="A330" s="21">
        <v>4</v>
      </c>
      <c r="B330" s="21" t="s">
        <v>86</v>
      </c>
      <c r="C330" s="21">
        <v>4</v>
      </c>
      <c r="K330" s="23"/>
      <c r="M330" s="24"/>
      <c r="S330" s="23"/>
    </row>
    <row r="331" spans="1:19" ht="21">
      <c r="A331" s="21">
        <v>5</v>
      </c>
      <c r="B331" s="21" t="s">
        <v>88</v>
      </c>
      <c r="C331" s="21">
        <v>3</v>
      </c>
      <c r="K331" s="23"/>
      <c r="M331" s="24"/>
      <c r="P331" s="48"/>
      <c r="Q331" s="48"/>
      <c r="R331" s="23"/>
      <c r="S331" s="23"/>
    </row>
    <row r="332" spans="1:19" ht="19.5">
      <c r="A332" s="21">
        <v>6</v>
      </c>
      <c r="B332" s="21" t="s">
        <v>245</v>
      </c>
      <c r="C332" s="21">
        <v>3</v>
      </c>
      <c r="K332" s="23"/>
      <c r="P332" s="28"/>
      <c r="Q332" s="28"/>
      <c r="R332" s="23"/>
      <c r="S332" s="23"/>
    </row>
    <row r="333" spans="1:19" ht="21">
      <c r="A333" s="21">
        <v>7</v>
      </c>
      <c r="B333" s="21" t="s">
        <v>75</v>
      </c>
      <c r="C333" s="21">
        <v>2</v>
      </c>
      <c r="K333" s="23"/>
      <c r="O333" s="48"/>
      <c r="R333" s="23"/>
      <c r="S333" s="23"/>
    </row>
    <row r="334" spans="1:19" ht="21">
      <c r="A334" s="21">
        <v>8</v>
      </c>
      <c r="B334" s="21" t="s">
        <v>130</v>
      </c>
      <c r="C334" s="21">
        <v>2</v>
      </c>
      <c r="K334" s="23"/>
      <c r="N334" s="48"/>
      <c r="O334" s="48"/>
      <c r="S334" s="23"/>
    </row>
    <row r="335" spans="1:18" ht="21">
      <c r="A335" s="21">
        <v>9</v>
      </c>
      <c r="B335" s="21" t="s">
        <v>87</v>
      </c>
      <c r="C335" s="21">
        <v>2</v>
      </c>
      <c r="K335" s="23"/>
      <c r="N335" s="48"/>
      <c r="O335" s="23"/>
      <c r="R335" s="23"/>
    </row>
    <row r="336" spans="1:18" ht="15">
      <c r="A336" s="21">
        <v>10</v>
      </c>
      <c r="B336" s="21" t="s">
        <v>73</v>
      </c>
      <c r="C336" s="21">
        <v>2</v>
      </c>
      <c r="K336" s="23"/>
      <c r="O336" s="23"/>
      <c r="P336" s="23"/>
      <c r="Q336" s="23"/>
      <c r="R336" s="23"/>
    </row>
    <row r="337" spans="1:19" ht="15">
      <c r="A337" s="21">
        <v>11</v>
      </c>
      <c r="B337" s="21" t="s">
        <v>246</v>
      </c>
      <c r="C337" s="21">
        <v>1</v>
      </c>
      <c r="K337" s="23"/>
      <c r="O337" s="23"/>
      <c r="P337" s="23"/>
      <c r="Q337" s="23"/>
      <c r="R337" s="23"/>
      <c r="S337" s="78"/>
    </row>
    <row r="338" spans="1:19" ht="15">
      <c r="A338" s="21">
        <v>12</v>
      </c>
      <c r="B338" s="21" t="s">
        <v>248</v>
      </c>
      <c r="C338" s="21">
        <v>2</v>
      </c>
      <c r="K338" s="23"/>
      <c r="O338" s="23"/>
      <c r="P338" s="23"/>
      <c r="Q338" s="23"/>
      <c r="R338" s="23"/>
      <c r="S338" s="78"/>
    </row>
    <row r="339" spans="1:19" ht="15">
      <c r="A339" s="21">
        <v>13</v>
      </c>
      <c r="B339" s="21" t="s">
        <v>99</v>
      </c>
      <c r="C339" s="21">
        <v>1</v>
      </c>
      <c r="K339" s="23"/>
      <c r="O339" s="38"/>
      <c r="R339" s="23"/>
      <c r="S339" s="78"/>
    </row>
    <row r="340" spans="1:18" ht="19.5">
      <c r="A340" s="21">
        <v>14</v>
      </c>
      <c r="B340" s="21" t="s">
        <v>131</v>
      </c>
      <c r="C340" s="21">
        <v>1</v>
      </c>
      <c r="I340" s="37"/>
      <c r="K340" s="23"/>
      <c r="N340" s="38"/>
      <c r="P340" s="23"/>
      <c r="Q340" s="23"/>
      <c r="R340" s="28"/>
    </row>
    <row r="341" spans="1:18" ht="16.5">
      <c r="A341" s="21">
        <v>15</v>
      </c>
      <c r="B341" s="21" t="s">
        <v>150</v>
      </c>
      <c r="C341" s="21">
        <v>1</v>
      </c>
      <c r="I341" s="32"/>
      <c r="K341" s="23"/>
      <c r="O341" s="23"/>
      <c r="Q341" s="23"/>
      <c r="R341" s="23"/>
    </row>
    <row r="342" spans="1:18" ht="16.5">
      <c r="A342" s="21">
        <v>16</v>
      </c>
      <c r="B342" s="21" t="s">
        <v>151</v>
      </c>
      <c r="C342" s="21">
        <v>1</v>
      </c>
      <c r="I342" s="32"/>
      <c r="K342" s="23"/>
      <c r="O342" s="23"/>
      <c r="P342" s="23"/>
      <c r="Q342" s="23"/>
      <c r="R342" s="23"/>
    </row>
    <row r="343" spans="1:18" ht="16.5">
      <c r="A343" s="21">
        <v>17</v>
      </c>
      <c r="B343" s="21" t="s">
        <v>152</v>
      </c>
      <c r="C343" s="21">
        <v>1</v>
      </c>
      <c r="I343" s="32"/>
      <c r="K343" s="23"/>
      <c r="O343" s="23"/>
      <c r="P343" s="23"/>
      <c r="Q343" s="23"/>
      <c r="R343" s="23"/>
    </row>
    <row r="344" spans="1:18" ht="16.5">
      <c r="A344" s="21">
        <v>18</v>
      </c>
      <c r="B344" s="21" t="s">
        <v>153</v>
      </c>
      <c r="C344" s="21">
        <v>1</v>
      </c>
      <c r="I344" s="32"/>
      <c r="K344" s="23"/>
      <c r="O344" s="23"/>
      <c r="P344" s="23"/>
      <c r="Q344" s="23"/>
      <c r="R344" s="23"/>
    </row>
    <row r="345" spans="1:19" s="38" customFormat="1" ht="19.5">
      <c r="A345" s="21">
        <v>19</v>
      </c>
      <c r="B345" s="21" t="s">
        <v>250</v>
      </c>
      <c r="C345" s="21">
        <v>1</v>
      </c>
      <c r="D345" s="23"/>
      <c r="E345" s="23"/>
      <c r="F345" s="23"/>
      <c r="G345" s="23"/>
      <c r="H345" s="23"/>
      <c r="I345" s="23"/>
      <c r="J345" s="37"/>
      <c r="K345" s="18"/>
      <c r="L345" s="37"/>
      <c r="M345" s="23"/>
      <c r="N345" s="23"/>
      <c r="O345" s="23"/>
      <c r="P345" s="28"/>
      <c r="Q345" s="28"/>
      <c r="R345" s="18"/>
      <c r="S345" s="24"/>
    </row>
    <row r="346" spans="1:19" s="38" customFormat="1" ht="16.5">
      <c r="A346" s="21">
        <v>20</v>
      </c>
      <c r="B346" s="21" t="s">
        <v>249</v>
      </c>
      <c r="C346" s="21">
        <v>1</v>
      </c>
      <c r="D346" s="23"/>
      <c r="E346" s="23"/>
      <c r="F346" s="23"/>
      <c r="G346" s="23"/>
      <c r="H346" s="23"/>
      <c r="I346" s="23"/>
      <c r="J346" s="32"/>
      <c r="K346" s="33"/>
      <c r="L346" s="32"/>
      <c r="M346" s="23"/>
      <c r="N346" s="23"/>
      <c r="O346" s="23"/>
      <c r="P346" s="23"/>
      <c r="Q346" s="23"/>
      <c r="R346" s="18"/>
      <c r="S346" s="24"/>
    </row>
    <row r="347" spans="1:19" s="38" customFormat="1" ht="17.25" thickBot="1">
      <c r="A347" s="19"/>
      <c r="B347" s="23"/>
      <c r="C347" s="23"/>
      <c r="D347" s="23"/>
      <c r="E347" s="23"/>
      <c r="F347" s="23"/>
      <c r="G347" s="23"/>
      <c r="H347" s="23"/>
      <c r="I347" s="23"/>
      <c r="J347" s="32"/>
      <c r="K347" s="33"/>
      <c r="L347" s="32"/>
      <c r="M347" s="23"/>
      <c r="N347" s="23"/>
      <c r="O347" s="23"/>
      <c r="P347" s="23"/>
      <c r="Q347" s="23"/>
      <c r="R347" s="18"/>
      <c r="S347" s="24"/>
    </row>
    <row r="348" spans="1:19" s="38" customFormat="1" ht="17.25" thickBot="1">
      <c r="A348" s="42"/>
      <c r="B348" s="23"/>
      <c r="C348" s="23"/>
      <c r="D348" s="23"/>
      <c r="E348" s="23"/>
      <c r="F348" s="23"/>
      <c r="I348" s="23"/>
      <c r="J348" s="32"/>
      <c r="K348" s="33"/>
      <c r="L348" s="32"/>
      <c r="M348" s="23"/>
      <c r="N348" s="196"/>
      <c r="O348" s="180" t="s">
        <v>28</v>
      </c>
      <c r="P348" s="146" t="s">
        <v>176</v>
      </c>
      <c r="Q348" s="70"/>
      <c r="R348" s="18"/>
      <c r="S348" s="24"/>
    </row>
    <row r="349" spans="1:19" s="38" customFormat="1" ht="16.5">
      <c r="A349" s="148"/>
      <c r="B349" s="145" t="s">
        <v>20</v>
      </c>
      <c r="C349" s="145"/>
      <c r="D349" s="145"/>
      <c r="E349" s="145"/>
      <c r="F349" s="145"/>
      <c r="G349" s="145"/>
      <c r="H349" s="71"/>
      <c r="I349" s="23"/>
      <c r="J349" s="32"/>
      <c r="K349" s="33"/>
      <c r="L349" s="32"/>
      <c r="M349" s="32"/>
      <c r="N349" s="21">
        <v>1</v>
      </c>
      <c r="O349" s="165" t="s">
        <v>102</v>
      </c>
      <c r="P349" s="20"/>
      <c r="Q349" s="21">
        <v>4</v>
      </c>
      <c r="R349" s="18"/>
      <c r="S349" s="24"/>
    </row>
    <row r="350" spans="1:19" s="38" customFormat="1" ht="17.25" thickBot="1">
      <c r="A350" s="181"/>
      <c r="B350" s="182" t="s">
        <v>18</v>
      </c>
      <c r="C350" s="182" t="s">
        <v>34</v>
      </c>
      <c r="D350" s="182"/>
      <c r="E350" s="182"/>
      <c r="F350" s="182" t="s">
        <v>5</v>
      </c>
      <c r="G350" s="111" t="s">
        <v>3</v>
      </c>
      <c r="H350" s="224" t="s">
        <v>38</v>
      </c>
      <c r="I350" s="23"/>
      <c r="J350" s="32"/>
      <c r="K350" s="33"/>
      <c r="L350" s="32"/>
      <c r="M350" s="32"/>
      <c r="N350" s="21">
        <v>2</v>
      </c>
      <c r="O350" s="165" t="s">
        <v>109</v>
      </c>
      <c r="P350" s="20"/>
      <c r="Q350" s="21">
        <v>2</v>
      </c>
      <c r="R350" s="18"/>
      <c r="S350" s="24"/>
    </row>
    <row r="351" spans="1:19" ht="16.5">
      <c r="A351" s="158">
        <v>1</v>
      </c>
      <c r="B351" s="159" t="s">
        <v>102</v>
      </c>
      <c r="C351" s="159" t="s">
        <v>135</v>
      </c>
      <c r="D351" s="159"/>
      <c r="E351" s="159"/>
      <c r="F351" s="162" t="s">
        <v>198</v>
      </c>
      <c r="G351" s="158">
        <v>65.179</v>
      </c>
      <c r="H351" s="318"/>
      <c r="J351" s="60"/>
      <c r="K351" s="61"/>
      <c r="L351" s="60"/>
      <c r="M351" s="32"/>
      <c r="N351" s="21">
        <v>3</v>
      </c>
      <c r="O351" s="218" t="s">
        <v>88</v>
      </c>
      <c r="P351" s="163"/>
      <c r="Q351" s="21">
        <v>2</v>
      </c>
      <c r="S351" s="18"/>
    </row>
    <row r="352" spans="1:18" s="32" customFormat="1" ht="16.5">
      <c r="A352" s="158">
        <v>2</v>
      </c>
      <c r="B352" s="159" t="s">
        <v>102</v>
      </c>
      <c r="C352" s="159" t="s">
        <v>74</v>
      </c>
      <c r="D352" s="159"/>
      <c r="E352" s="159"/>
      <c r="F352" s="162" t="s">
        <v>155</v>
      </c>
      <c r="G352" s="158">
        <v>100.618</v>
      </c>
      <c r="H352" s="223"/>
      <c r="J352" s="77"/>
      <c r="K352" s="95"/>
      <c r="L352" s="77"/>
      <c r="M352" s="23"/>
      <c r="N352" s="21">
        <v>4</v>
      </c>
      <c r="O352" s="165" t="s">
        <v>86</v>
      </c>
      <c r="P352" s="20">
        <v>1</v>
      </c>
      <c r="Q352" s="21">
        <v>2</v>
      </c>
      <c r="R352" s="18"/>
    </row>
    <row r="353" spans="1:18" s="32" customFormat="1" ht="17.25">
      <c r="A353" s="158">
        <v>3</v>
      </c>
      <c r="B353" s="159" t="s">
        <v>109</v>
      </c>
      <c r="C353" s="159" t="s">
        <v>68</v>
      </c>
      <c r="D353" s="159"/>
      <c r="E353" s="159"/>
      <c r="F353" s="162" t="s">
        <v>111</v>
      </c>
      <c r="G353" s="158">
        <v>96.2890625</v>
      </c>
      <c r="H353" s="107"/>
      <c r="I353" s="37"/>
      <c r="J353" s="120">
        <v>1814.3696</v>
      </c>
      <c r="K353" s="114">
        <v>0</v>
      </c>
      <c r="L353" s="114">
        <v>23.033984999999998</v>
      </c>
      <c r="M353" s="23"/>
      <c r="N353" s="21">
        <v>5</v>
      </c>
      <c r="O353" s="165" t="s">
        <v>71</v>
      </c>
      <c r="P353" s="20">
        <v>1</v>
      </c>
      <c r="Q353" s="21">
        <v>2</v>
      </c>
      <c r="R353" s="33"/>
    </row>
    <row r="354" spans="1:19" s="32" customFormat="1" ht="17.25">
      <c r="A354" s="158">
        <v>4</v>
      </c>
      <c r="B354" s="159" t="s">
        <v>109</v>
      </c>
      <c r="C354" s="159" t="s">
        <v>201</v>
      </c>
      <c r="D354" s="159"/>
      <c r="E354" s="159"/>
      <c r="F354" s="162" t="s">
        <v>205</v>
      </c>
      <c r="G354" s="158">
        <v>65.951</v>
      </c>
      <c r="H354" s="318"/>
      <c r="I354" s="37"/>
      <c r="J354" s="118"/>
      <c r="K354" s="114"/>
      <c r="L354" s="114"/>
      <c r="M354" s="23"/>
      <c r="N354" s="21">
        <v>6</v>
      </c>
      <c r="O354" s="20" t="s">
        <v>130</v>
      </c>
      <c r="P354" s="20"/>
      <c r="Q354" s="21">
        <v>1</v>
      </c>
      <c r="R354" s="38"/>
      <c r="S354" s="24"/>
    </row>
    <row r="355" spans="1:19" s="32" customFormat="1" ht="16.5">
      <c r="A355" s="158">
        <v>5</v>
      </c>
      <c r="B355" s="159" t="s">
        <v>248</v>
      </c>
      <c r="C355" s="159" t="s">
        <v>49</v>
      </c>
      <c r="D355" s="159"/>
      <c r="E355" s="159"/>
      <c r="F355" s="162" t="s">
        <v>254</v>
      </c>
      <c r="G355" s="158">
        <v>93.75</v>
      </c>
      <c r="H355" s="107" t="s">
        <v>60</v>
      </c>
      <c r="I355" s="37"/>
      <c r="J355" s="20">
        <v>17236.5112</v>
      </c>
      <c r="K355" s="22">
        <v>113.39812</v>
      </c>
      <c r="L355" s="20">
        <v>8.859224999999999</v>
      </c>
      <c r="M355" s="23"/>
      <c r="N355" s="21">
        <v>7</v>
      </c>
      <c r="O355" s="165"/>
      <c r="P355" s="20"/>
      <c r="Q355" s="21"/>
      <c r="R355" s="23"/>
      <c r="S355" s="24"/>
    </row>
    <row r="356" spans="1:19" s="32" customFormat="1" ht="16.5">
      <c r="A356" s="158">
        <v>6</v>
      </c>
      <c r="B356" s="159" t="s">
        <v>102</v>
      </c>
      <c r="C356" s="159" t="s">
        <v>77</v>
      </c>
      <c r="D356" s="159"/>
      <c r="E356" s="159"/>
      <c r="F356" s="162" t="s">
        <v>202</v>
      </c>
      <c r="G356" s="158">
        <v>157.109</v>
      </c>
      <c r="H356" s="107"/>
      <c r="I356" s="23"/>
      <c r="J356" s="20"/>
      <c r="K356" s="22"/>
      <c r="L356" s="20"/>
      <c r="M356" s="23"/>
      <c r="N356" s="21">
        <v>8</v>
      </c>
      <c r="O356" s="165"/>
      <c r="P356" s="20"/>
      <c r="Q356" s="21"/>
      <c r="S356" s="24"/>
    </row>
    <row r="357" spans="1:19" s="32" customFormat="1" ht="16.5">
      <c r="A357" s="158">
        <v>7</v>
      </c>
      <c r="B357" s="159" t="s">
        <v>245</v>
      </c>
      <c r="C357" s="159" t="s">
        <v>247</v>
      </c>
      <c r="D357" s="20"/>
      <c r="E357" s="20"/>
      <c r="F357" s="162" t="s">
        <v>253</v>
      </c>
      <c r="G357" s="158">
        <v>73.242</v>
      </c>
      <c r="H357" s="223" t="s">
        <v>60</v>
      </c>
      <c r="I357" s="23"/>
      <c r="J357" s="20"/>
      <c r="K357" s="22"/>
      <c r="L357" s="20"/>
      <c r="M357" s="23"/>
      <c r="N357" s="21">
        <v>9</v>
      </c>
      <c r="O357" s="165"/>
      <c r="P357" s="20"/>
      <c r="Q357" s="21"/>
      <c r="R357" s="18"/>
      <c r="S357" s="24"/>
    </row>
    <row r="358" spans="1:18" ht="15">
      <c r="A358" s="158">
        <v>8</v>
      </c>
      <c r="B358" s="159" t="s">
        <v>86</v>
      </c>
      <c r="C358" s="159" t="s">
        <v>149</v>
      </c>
      <c r="D358" s="159"/>
      <c r="E358" s="159"/>
      <c r="F358" s="162" t="s">
        <v>203</v>
      </c>
      <c r="G358" s="158">
        <v>141.094</v>
      </c>
      <c r="H358" s="107"/>
      <c r="J358" s="20"/>
      <c r="K358" s="22"/>
      <c r="L358" s="20"/>
      <c r="N358" s="21">
        <v>10</v>
      </c>
      <c r="O358" s="165"/>
      <c r="P358" s="20"/>
      <c r="Q358" s="21"/>
      <c r="R358" s="23"/>
    </row>
    <row r="359" spans="1:18" ht="15">
      <c r="A359" s="158">
        <v>9</v>
      </c>
      <c r="B359" s="159" t="s">
        <v>102</v>
      </c>
      <c r="C359" s="159" t="s">
        <v>181</v>
      </c>
      <c r="D359" s="159"/>
      <c r="E359" s="159"/>
      <c r="F359" s="162" t="s">
        <v>183</v>
      </c>
      <c r="G359" s="158">
        <v>88.14453125</v>
      </c>
      <c r="H359" s="107"/>
      <c r="J359" s="20">
        <v>907.1848</v>
      </c>
      <c r="K359" s="22">
        <v>283.49530000000004</v>
      </c>
      <c r="L359" s="20">
        <v>23.033984999999998</v>
      </c>
      <c r="N359" s="21">
        <v>11</v>
      </c>
      <c r="O359" s="165"/>
      <c r="P359" s="20"/>
      <c r="Q359" s="21"/>
      <c r="R359" s="23"/>
    </row>
    <row r="360" spans="1:18" ht="16.5">
      <c r="A360" s="158">
        <v>10</v>
      </c>
      <c r="B360" s="159" t="s">
        <v>86</v>
      </c>
      <c r="C360" s="159" t="s">
        <v>61</v>
      </c>
      <c r="D360" s="159"/>
      <c r="E360" s="159"/>
      <c r="F360" s="162" t="s">
        <v>179</v>
      </c>
      <c r="G360" s="158">
        <v>98.438</v>
      </c>
      <c r="H360" s="223"/>
      <c r="J360" s="20">
        <v>453.5924</v>
      </c>
      <c r="K360" s="22">
        <v>283.49530000000004</v>
      </c>
      <c r="L360" s="20">
        <v>23.033984999999998</v>
      </c>
      <c r="O360" s="219" t="s">
        <v>36</v>
      </c>
      <c r="P360" s="52"/>
      <c r="Q360" s="201"/>
      <c r="R360" s="23"/>
    </row>
    <row r="361" spans="1:18" ht="17.25" thickBot="1">
      <c r="A361" s="158">
        <v>11</v>
      </c>
      <c r="B361" s="159" t="s">
        <v>102</v>
      </c>
      <c r="C361" s="159" t="s">
        <v>89</v>
      </c>
      <c r="D361" s="159"/>
      <c r="E361" s="159"/>
      <c r="F361" s="162" t="s">
        <v>70</v>
      </c>
      <c r="G361" s="158">
        <v>80.58035714285714</v>
      </c>
      <c r="H361" s="275"/>
      <c r="J361" s="20">
        <v>907.1848</v>
      </c>
      <c r="K361" s="22">
        <v>283.49530000000004</v>
      </c>
      <c r="L361" s="20">
        <v>15.946604999999998</v>
      </c>
      <c r="O361" s="220" t="s">
        <v>37</v>
      </c>
      <c r="P361" s="173">
        <f>SUM(P349:P359)</f>
        <v>2</v>
      </c>
      <c r="Q361" s="154">
        <f>SUM(Q349:Q359)</f>
        <v>13</v>
      </c>
      <c r="R361" s="23"/>
    </row>
    <row r="362" spans="1:19" ht="17.25" thickBot="1">
      <c r="A362" s="158">
        <v>12</v>
      </c>
      <c r="B362" s="159" t="s">
        <v>71</v>
      </c>
      <c r="C362" s="159" t="s">
        <v>173</v>
      </c>
      <c r="D362" s="159"/>
      <c r="E362" s="159"/>
      <c r="F362" s="162" t="s">
        <v>177</v>
      </c>
      <c r="G362" s="158">
        <v>170.313</v>
      </c>
      <c r="H362" s="107"/>
      <c r="R362" s="23"/>
      <c r="S362" s="37"/>
    </row>
    <row r="363" spans="1:19" ht="16.5">
      <c r="A363" s="158">
        <v>13</v>
      </c>
      <c r="B363" s="159" t="s">
        <v>75</v>
      </c>
      <c r="C363" s="159" t="s">
        <v>110</v>
      </c>
      <c r="D363" s="159"/>
      <c r="E363" s="159"/>
      <c r="F363" s="162" t="s">
        <v>112</v>
      </c>
      <c r="G363" s="158">
        <v>70.75892857142857</v>
      </c>
      <c r="H363" s="107"/>
      <c r="M363" s="196" t="s">
        <v>29</v>
      </c>
      <c r="N363" s="145"/>
      <c r="O363" s="145"/>
      <c r="P363" s="145"/>
      <c r="Q363" s="145"/>
      <c r="R363" s="71"/>
      <c r="S363" s="37"/>
    </row>
    <row r="364" spans="1:18" ht="16.5">
      <c r="A364" s="158">
        <v>14</v>
      </c>
      <c r="B364" s="159" t="s">
        <v>88</v>
      </c>
      <c r="C364" s="159" t="s">
        <v>66</v>
      </c>
      <c r="D364" s="159"/>
      <c r="E364" s="159"/>
      <c r="F364" s="162" t="s">
        <v>252</v>
      </c>
      <c r="G364" s="158">
        <v>103.646</v>
      </c>
      <c r="H364" s="107" t="s">
        <v>60</v>
      </c>
      <c r="J364" s="21"/>
      <c r="K364" s="22"/>
      <c r="L364" s="32"/>
      <c r="M364" s="221" t="s">
        <v>2</v>
      </c>
      <c r="N364" s="182" t="s">
        <v>18</v>
      </c>
      <c r="O364" s="182"/>
      <c r="P364" s="182" t="s">
        <v>5</v>
      </c>
      <c r="Q364" s="222" t="s">
        <v>38</v>
      </c>
      <c r="R364" s="211" t="s">
        <v>3</v>
      </c>
    </row>
    <row r="365" spans="1:18" ht="16.5">
      <c r="A365" s="158">
        <v>15</v>
      </c>
      <c r="B365" s="159" t="s">
        <v>102</v>
      </c>
      <c r="C365" s="159" t="s">
        <v>132</v>
      </c>
      <c r="D365" s="159"/>
      <c r="E365" s="159"/>
      <c r="F365" s="162" t="s">
        <v>134</v>
      </c>
      <c r="G365" s="158">
        <v>61.484</v>
      </c>
      <c r="H365" s="107"/>
      <c r="J365" s="270"/>
      <c r="K365" s="248"/>
      <c r="L365" s="32"/>
      <c r="M365" s="20" t="s">
        <v>74</v>
      </c>
      <c r="N365" s="137" t="s">
        <v>102</v>
      </c>
      <c r="O365" s="22"/>
      <c r="P365" s="22" t="s">
        <v>155</v>
      </c>
      <c r="Q365" s="107"/>
      <c r="R365" s="22">
        <v>100.618</v>
      </c>
    </row>
    <row r="366" spans="1:18" ht="16.5">
      <c r="A366" s="158">
        <v>16</v>
      </c>
      <c r="B366" s="159" t="s">
        <v>102</v>
      </c>
      <c r="C366" s="159" t="s">
        <v>200</v>
      </c>
      <c r="D366" s="20"/>
      <c r="E366" s="159"/>
      <c r="F366" s="162" t="s">
        <v>251</v>
      </c>
      <c r="G366" s="158">
        <v>131.76953125</v>
      </c>
      <c r="H366" s="318" t="s">
        <v>60</v>
      </c>
      <c r="J366" s="140">
        <v>453.5924</v>
      </c>
      <c r="K366" s="218">
        <v>198.44671</v>
      </c>
      <c r="L366" s="218">
        <v>0</v>
      </c>
      <c r="M366" s="135" t="s">
        <v>77</v>
      </c>
      <c r="N366" s="135" t="s">
        <v>102</v>
      </c>
      <c r="O366" s="135"/>
      <c r="P366" s="41" t="s">
        <v>202</v>
      </c>
      <c r="Q366" s="320"/>
      <c r="R366" s="49">
        <v>157.109</v>
      </c>
    </row>
    <row r="367" spans="1:18" ht="16.5">
      <c r="A367" s="158">
        <v>17</v>
      </c>
      <c r="B367" s="159" t="s">
        <v>99</v>
      </c>
      <c r="C367" s="159" t="s">
        <v>101</v>
      </c>
      <c r="D367" s="20"/>
      <c r="E367" s="20"/>
      <c r="F367" s="162" t="s">
        <v>103</v>
      </c>
      <c r="G367" s="158">
        <v>93.33333333333333</v>
      </c>
      <c r="H367" s="275"/>
      <c r="J367" s="205" t="e">
        <f>#REF!*453.5924</f>
        <v>#REF!</v>
      </c>
      <c r="K367" s="140" t="e">
        <f>#REF!*28.34953</f>
        <v>#REF!</v>
      </c>
      <c r="L367" s="140" t="e">
        <f>#REF!*1.771845</f>
        <v>#REF!</v>
      </c>
      <c r="M367" s="276" t="s">
        <v>149</v>
      </c>
      <c r="N367" s="276" t="s">
        <v>86</v>
      </c>
      <c r="O367" s="319"/>
      <c r="P367" s="277" t="s">
        <v>203</v>
      </c>
      <c r="Q367" s="107"/>
      <c r="R367" s="277">
        <v>141.094</v>
      </c>
    </row>
    <row r="368" spans="1:19" ht="16.5">
      <c r="A368" s="158">
        <v>18</v>
      </c>
      <c r="B368" s="159" t="s">
        <v>86</v>
      </c>
      <c r="C368" s="159" t="s">
        <v>48</v>
      </c>
      <c r="D368" s="159"/>
      <c r="E368" s="159"/>
      <c r="F368" s="162" t="s">
        <v>204</v>
      </c>
      <c r="G368" s="158">
        <v>119.792</v>
      </c>
      <c r="H368" s="223"/>
      <c r="M368" s="276" t="s">
        <v>149</v>
      </c>
      <c r="N368" s="310" t="s">
        <v>86</v>
      </c>
      <c r="O368" s="22"/>
      <c r="P368" s="278" t="s">
        <v>180</v>
      </c>
      <c r="Q368" s="107"/>
      <c r="R368" s="278">
        <v>127.891</v>
      </c>
      <c r="S368" s="23"/>
    </row>
    <row r="369" spans="1:18" ht="15">
      <c r="A369" s="158">
        <v>19</v>
      </c>
      <c r="B369" s="159" t="s">
        <v>109</v>
      </c>
      <c r="C369" s="159" t="s">
        <v>174</v>
      </c>
      <c r="D369" s="159"/>
      <c r="E369" s="159"/>
      <c r="F369" s="162" t="s">
        <v>178</v>
      </c>
      <c r="G369" s="158">
        <v>138.889</v>
      </c>
      <c r="H369" s="107"/>
      <c r="M369" s="20" t="s">
        <v>149</v>
      </c>
      <c r="N369" s="137" t="s">
        <v>86</v>
      </c>
      <c r="O369" s="22"/>
      <c r="P369" s="22" t="s">
        <v>156</v>
      </c>
      <c r="Q369" s="223"/>
      <c r="R369" s="22">
        <v>100.078</v>
      </c>
    </row>
    <row r="370" spans="1:18" ht="15">
      <c r="A370" s="158">
        <v>20</v>
      </c>
      <c r="B370" s="159" t="s">
        <v>130</v>
      </c>
      <c r="C370" s="159" t="s">
        <v>122</v>
      </c>
      <c r="D370" s="159"/>
      <c r="E370" s="159"/>
      <c r="F370" s="162" t="s">
        <v>133</v>
      </c>
      <c r="G370" s="158">
        <v>105</v>
      </c>
      <c r="H370" s="107"/>
      <c r="M370" s="20" t="s">
        <v>173</v>
      </c>
      <c r="N370" s="137" t="s">
        <v>71</v>
      </c>
      <c r="O370" s="22"/>
      <c r="P370" s="22" t="s">
        <v>177</v>
      </c>
      <c r="Q370" s="107"/>
      <c r="R370" s="22">
        <v>170.313</v>
      </c>
    </row>
    <row r="371" spans="1:18" ht="15">
      <c r="A371" s="158">
        <v>21</v>
      </c>
      <c r="B371" s="159" t="s">
        <v>150</v>
      </c>
      <c r="C371" s="159" t="s">
        <v>123</v>
      </c>
      <c r="D371" s="159"/>
      <c r="E371" s="159"/>
      <c r="F371" s="162" t="s">
        <v>157</v>
      </c>
      <c r="G371" s="158">
        <v>96.875</v>
      </c>
      <c r="H371" s="107"/>
      <c r="M371" s="20" t="s">
        <v>66</v>
      </c>
      <c r="N371" s="20" t="s">
        <v>88</v>
      </c>
      <c r="O371" s="20"/>
      <c r="P371" s="21" t="s">
        <v>252</v>
      </c>
      <c r="Q371" s="107" t="s">
        <v>60</v>
      </c>
      <c r="R371" s="22">
        <v>103.646</v>
      </c>
    </row>
    <row r="372" spans="1:18" ht="15">
      <c r="A372" s="158">
        <v>22</v>
      </c>
      <c r="B372" s="159"/>
      <c r="C372" s="159"/>
      <c r="D372" s="159"/>
      <c r="E372" s="159"/>
      <c r="F372" s="162"/>
      <c r="G372" s="158"/>
      <c r="H372" s="223"/>
      <c r="M372" s="20" t="s">
        <v>200</v>
      </c>
      <c r="N372" s="20" t="s">
        <v>102</v>
      </c>
      <c r="O372" s="20"/>
      <c r="P372" s="21" t="s">
        <v>251</v>
      </c>
      <c r="Q372" s="107" t="s">
        <v>60</v>
      </c>
      <c r="R372" s="22">
        <v>131.77</v>
      </c>
    </row>
    <row r="373" spans="1:18" ht="15">
      <c r="A373" s="158">
        <v>23</v>
      </c>
      <c r="B373" s="159"/>
      <c r="C373" s="159"/>
      <c r="D373" s="159"/>
      <c r="E373" s="159"/>
      <c r="F373" s="162"/>
      <c r="G373" s="158"/>
      <c r="H373" s="160"/>
      <c r="M373" s="20" t="s">
        <v>200</v>
      </c>
      <c r="N373" s="20" t="s">
        <v>71</v>
      </c>
      <c r="O373" s="20"/>
      <c r="P373" s="21" t="s">
        <v>255</v>
      </c>
      <c r="Q373" s="107" t="s">
        <v>60</v>
      </c>
      <c r="R373" s="22">
        <v>111.27</v>
      </c>
    </row>
    <row r="374" spans="1:18" ht="15">
      <c r="A374" s="158">
        <v>24</v>
      </c>
      <c r="B374" s="159"/>
      <c r="C374" s="159"/>
      <c r="D374" s="20"/>
      <c r="E374" s="20"/>
      <c r="F374" s="162"/>
      <c r="G374" s="158"/>
      <c r="H374" s="223"/>
      <c r="M374" s="20" t="s">
        <v>48</v>
      </c>
      <c r="N374" s="20" t="s">
        <v>86</v>
      </c>
      <c r="O374" s="20"/>
      <c r="P374" s="21" t="s">
        <v>204</v>
      </c>
      <c r="Q374" s="106"/>
      <c r="R374" s="22">
        <v>119.792</v>
      </c>
    </row>
    <row r="375" spans="1:18" ht="15">
      <c r="A375" s="158">
        <v>25</v>
      </c>
      <c r="B375" s="159"/>
      <c r="C375" s="159"/>
      <c r="D375" s="159"/>
      <c r="E375" s="159"/>
      <c r="F375" s="162"/>
      <c r="G375" s="158"/>
      <c r="H375" s="162"/>
      <c r="M375" s="20" t="s">
        <v>48</v>
      </c>
      <c r="N375" s="137" t="s">
        <v>109</v>
      </c>
      <c r="O375" s="22"/>
      <c r="P375" s="22" t="s">
        <v>154</v>
      </c>
      <c r="Q375" s="107"/>
      <c r="R375" s="22">
        <v>116.016</v>
      </c>
    </row>
    <row r="376" spans="1:18" ht="15">
      <c r="A376" s="158">
        <v>26</v>
      </c>
      <c r="B376" s="159"/>
      <c r="C376" s="159"/>
      <c r="D376" s="159"/>
      <c r="E376" s="159"/>
      <c r="F376" s="162"/>
      <c r="G376" s="158"/>
      <c r="H376" s="162"/>
      <c r="M376" s="20" t="s">
        <v>48</v>
      </c>
      <c r="N376" s="137" t="s">
        <v>88</v>
      </c>
      <c r="O376" s="22"/>
      <c r="P376" s="22" t="s">
        <v>256</v>
      </c>
      <c r="Q376" s="223"/>
      <c r="R376" s="22">
        <v>100.651</v>
      </c>
    </row>
    <row r="377" spans="1:18" ht="15">
      <c r="A377" s="158">
        <v>27</v>
      </c>
      <c r="B377" s="159"/>
      <c r="C377" s="159"/>
      <c r="D377" s="159"/>
      <c r="E377" s="159"/>
      <c r="F377" s="162"/>
      <c r="G377" s="158"/>
      <c r="H377" s="162"/>
      <c r="M377" s="20" t="s">
        <v>174</v>
      </c>
      <c r="N377" s="137" t="s">
        <v>109</v>
      </c>
      <c r="O377" s="22"/>
      <c r="P377" s="22" t="s">
        <v>178</v>
      </c>
      <c r="Q377" s="107"/>
      <c r="R377" s="22">
        <v>138.889</v>
      </c>
    </row>
    <row r="378" spans="1:18" ht="16.5">
      <c r="A378" s="158">
        <v>28</v>
      </c>
      <c r="B378" s="20"/>
      <c r="C378" s="20"/>
      <c r="D378" s="20"/>
      <c r="E378" s="20"/>
      <c r="F378" s="21"/>
      <c r="G378" s="21"/>
      <c r="H378" s="227"/>
      <c r="M378" s="20" t="s">
        <v>174</v>
      </c>
      <c r="N378" s="20" t="s">
        <v>102</v>
      </c>
      <c r="O378" s="20"/>
      <c r="P378" s="21" t="s">
        <v>182</v>
      </c>
      <c r="Q378" s="107"/>
      <c r="R378" s="22">
        <v>105.46181172291298</v>
      </c>
    </row>
    <row r="379" spans="1:18" ht="16.5">
      <c r="A379" s="158">
        <v>29</v>
      </c>
      <c r="B379" s="20"/>
      <c r="C379" s="20"/>
      <c r="D379" s="20"/>
      <c r="E379" s="20"/>
      <c r="F379" s="21"/>
      <c r="G379" s="21"/>
      <c r="H379" s="227"/>
      <c r="M379" s="20" t="s">
        <v>122</v>
      </c>
      <c r="N379" s="137" t="s">
        <v>130</v>
      </c>
      <c r="O379" s="22"/>
      <c r="P379" s="22" t="s">
        <v>133</v>
      </c>
      <c r="Q379" s="250"/>
      <c r="R379" s="22">
        <v>105</v>
      </c>
    </row>
    <row r="380" spans="1:18" ht="15">
      <c r="A380" s="249"/>
      <c r="F380" s="19"/>
      <c r="M380" s="20"/>
      <c r="N380" s="137"/>
      <c r="O380" s="22"/>
      <c r="P380" s="22"/>
      <c r="Q380" s="223"/>
      <c r="R380" s="22"/>
    </row>
    <row r="381" spans="1:18" ht="15">
      <c r="A381" s="249"/>
      <c r="M381" s="20"/>
      <c r="N381" s="20"/>
      <c r="O381" s="20"/>
      <c r="P381" s="21"/>
      <c r="Q381" s="107"/>
      <c r="R381" s="22"/>
    </row>
    <row r="382" spans="1:18" ht="17.25" thickBot="1">
      <c r="A382" s="46"/>
      <c r="D382" s="37"/>
      <c r="M382" s="20"/>
      <c r="N382" s="20"/>
      <c r="O382" s="20"/>
      <c r="P382" s="21"/>
      <c r="Q382" s="107"/>
      <c r="R382" s="22"/>
    </row>
    <row r="383" spans="1:19" ht="19.5">
      <c r="A383" s="80"/>
      <c r="B383" s="67" t="s">
        <v>52</v>
      </c>
      <c r="C383" s="81"/>
      <c r="D383" s="28"/>
      <c r="M383" s="206" t="s">
        <v>44</v>
      </c>
      <c r="N383" s="207">
        <f>COUNTA(M365:M382)</f>
        <v>15</v>
      </c>
      <c r="O383" s="208" t="s">
        <v>35</v>
      </c>
      <c r="P383" s="225"/>
      <c r="Q383" s="225"/>
      <c r="R383" s="226"/>
      <c r="S383"/>
    </row>
    <row r="384" spans="1:19" ht="20.25" thickBot="1">
      <c r="A384" s="82"/>
      <c r="B384" s="69" t="s">
        <v>219</v>
      </c>
      <c r="C384" s="83"/>
      <c r="D384" s="28"/>
      <c r="S384"/>
    </row>
    <row r="385" spans="1:19" ht="15.75" customHeight="1" thickBot="1">
      <c r="A385" s="40"/>
      <c r="J385" s="20"/>
      <c r="K385" s="22"/>
      <c r="L385" s="20"/>
      <c r="S385"/>
    </row>
    <row r="386" spans="1:19" ht="15.75" customHeight="1">
      <c r="A386" s="127"/>
      <c r="B386" s="128"/>
      <c r="C386" s="128" t="s">
        <v>17</v>
      </c>
      <c r="D386" s="59" t="s">
        <v>14</v>
      </c>
      <c r="E386" s="128"/>
      <c r="F386" s="129"/>
      <c r="G386" s="128"/>
      <c r="H386" s="128" t="s">
        <v>5</v>
      </c>
      <c r="I386" s="128"/>
      <c r="J386" s="20"/>
      <c r="K386" s="22"/>
      <c r="L386" s="20"/>
      <c r="M386" s="60"/>
      <c r="N386" s="59" t="s">
        <v>8</v>
      </c>
      <c r="O386" s="286" t="s">
        <v>8</v>
      </c>
      <c r="S386"/>
    </row>
    <row r="387" spans="1:19" ht="15.75" customHeight="1">
      <c r="A387" s="131" t="s">
        <v>11</v>
      </c>
      <c r="B387" s="52" t="s">
        <v>18</v>
      </c>
      <c r="C387" s="52" t="s">
        <v>16</v>
      </c>
      <c r="D387" s="52" t="s">
        <v>15</v>
      </c>
      <c r="E387" s="52" t="s">
        <v>4</v>
      </c>
      <c r="F387" s="52" t="s">
        <v>2</v>
      </c>
      <c r="G387" s="52" t="s">
        <v>6</v>
      </c>
      <c r="H387" s="52" t="s">
        <v>7</v>
      </c>
      <c r="I387" s="52" t="s">
        <v>40</v>
      </c>
      <c r="J387" s="20"/>
      <c r="K387" s="22"/>
      <c r="L387" s="20"/>
      <c r="M387" s="52" t="s">
        <v>47</v>
      </c>
      <c r="N387" s="132" t="s">
        <v>13</v>
      </c>
      <c r="O387" s="287" t="s">
        <v>3</v>
      </c>
      <c r="S387"/>
    </row>
    <row r="388" spans="1:15" ht="16.5">
      <c r="A388" s="134">
        <v>43339</v>
      </c>
      <c r="B388" s="135" t="s">
        <v>257</v>
      </c>
      <c r="C388" s="21" t="s">
        <v>16</v>
      </c>
      <c r="D388" s="21" t="s">
        <v>119</v>
      </c>
      <c r="E388" s="21" t="s">
        <v>100</v>
      </c>
      <c r="F388" s="140" t="s">
        <v>187</v>
      </c>
      <c r="G388" s="21">
        <v>0</v>
      </c>
      <c r="H388" s="21">
        <v>15</v>
      </c>
      <c r="I388" s="21">
        <v>7</v>
      </c>
      <c r="J388" s="20">
        <v>0</v>
      </c>
      <c r="K388" s="22">
        <v>425.24295</v>
      </c>
      <c r="L388" s="20">
        <v>12.402915</v>
      </c>
      <c r="M388" s="22">
        <v>0.437645865</v>
      </c>
      <c r="N388" s="22">
        <v>1</v>
      </c>
      <c r="O388" s="136">
        <v>96.484375</v>
      </c>
    </row>
    <row r="389" spans="1:15" ht="16.5">
      <c r="A389" s="134">
        <v>43339</v>
      </c>
      <c r="B389" s="135" t="s">
        <v>258</v>
      </c>
      <c r="C389" s="21" t="s">
        <v>16</v>
      </c>
      <c r="D389" s="21" t="s">
        <v>119</v>
      </c>
      <c r="E389" s="21" t="s">
        <v>100</v>
      </c>
      <c r="F389" s="140" t="s">
        <v>187</v>
      </c>
      <c r="G389" s="21">
        <v>0</v>
      </c>
      <c r="H389" s="21">
        <v>15</v>
      </c>
      <c r="I389" s="21">
        <v>5</v>
      </c>
      <c r="J389" s="20">
        <v>0</v>
      </c>
      <c r="K389" s="22">
        <v>425.24295</v>
      </c>
      <c r="L389" s="20">
        <v>8.859224999999999</v>
      </c>
      <c r="M389" s="22">
        <v>0.434102175</v>
      </c>
      <c r="N389" s="22">
        <v>1</v>
      </c>
      <c r="O389" s="136">
        <v>95.703125</v>
      </c>
    </row>
    <row r="390" spans="1:15" ht="16.5">
      <c r="A390" s="134">
        <v>43318</v>
      </c>
      <c r="B390" s="135" t="s">
        <v>98</v>
      </c>
      <c r="C390" s="21" t="s">
        <v>16</v>
      </c>
      <c r="D390" s="21" t="s">
        <v>119</v>
      </c>
      <c r="E390" s="21" t="s">
        <v>100</v>
      </c>
      <c r="F390" s="140" t="s">
        <v>66</v>
      </c>
      <c r="G390" s="21">
        <v>2</v>
      </c>
      <c r="H390" s="21">
        <v>0</v>
      </c>
      <c r="I390" s="21">
        <v>4</v>
      </c>
      <c r="J390" s="20">
        <v>907.1848</v>
      </c>
      <c r="K390" s="22">
        <v>0</v>
      </c>
      <c r="L390" s="20">
        <v>7.08738</v>
      </c>
      <c r="M390" s="22">
        <v>0.9142721800000001</v>
      </c>
      <c r="N390" s="22">
        <v>3</v>
      </c>
      <c r="O390" s="136">
        <v>67.1875</v>
      </c>
    </row>
    <row r="391" spans="1:15" ht="16.5">
      <c r="A391" s="134">
        <v>43318</v>
      </c>
      <c r="B391" s="135" t="s">
        <v>97</v>
      </c>
      <c r="C391" s="21" t="s">
        <v>16</v>
      </c>
      <c r="D391" s="21" t="s">
        <v>119</v>
      </c>
      <c r="E391" s="21" t="s">
        <v>100</v>
      </c>
      <c r="F391" s="140" t="s">
        <v>66</v>
      </c>
      <c r="G391" s="21">
        <v>1</v>
      </c>
      <c r="H391" s="21">
        <v>15</v>
      </c>
      <c r="I391" s="21">
        <v>6</v>
      </c>
      <c r="J391" s="20">
        <v>453.5924</v>
      </c>
      <c r="K391" s="22">
        <v>425.24295</v>
      </c>
      <c r="L391" s="20">
        <v>10.63107</v>
      </c>
      <c r="M391" s="22">
        <v>0.8894664200000001</v>
      </c>
      <c r="N391" s="22">
        <v>3</v>
      </c>
      <c r="O391" s="136">
        <v>65.36458333333334</v>
      </c>
    </row>
    <row r="392" spans="1:15" ht="16.5">
      <c r="A392" s="134">
        <v>43318</v>
      </c>
      <c r="B392" s="135" t="s">
        <v>97</v>
      </c>
      <c r="C392" s="21" t="s">
        <v>16</v>
      </c>
      <c r="D392" s="21" t="s">
        <v>119</v>
      </c>
      <c r="E392" s="21" t="s">
        <v>100</v>
      </c>
      <c r="F392" s="140" t="s">
        <v>185</v>
      </c>
      <c r="G392" s="21">
        <v>1</v>
      </c>
      <c r="H392" s="21">
        <v>8</v>
      </c>
      <c r="I392" s="21">
        <v>5</v>
      </c>
      <c r="J392" s="20">
        <v>453.5924</v>
      </c>
      <c r="K392" s="22">
        <v>226.79624</v>
      </c>
      <c r="L392" s="20">
        <v>8.859224999999999</v>
      </c>
      <c r="M392" s="22">
        <v>0.689247865</v>
      </c>
      <c r="N392" s="22">
        <v>2.375</v>
      </c>
      <c r="O392" s="136">
        <v>63.98026315789473</v>
      </c>
    </row>
    <row r="393" spans="1:15" ht="16.5">
      <c r="A393" s="134">
        <v>43340</v>
      </c>
      <c r="B393" s="135" t="s">
        <v>259</v>
      </c>
      <c r="C393" s="21" t="s">
        <v>16</v>
      </c>
      <c r="D393" s="21" t="s">
        <v>119</v>
      </c>
      <c r="E393" s="21" t="s">
        <v>100</v>
      </c>
      <c r="F393" s="140" t="s">
        <v>110</v>
      </c>
      <c r="G393" s="21">
        <v>6</v>
      </c>
      <c r="H393" s="21">
        <v>15</v>
      </c>
      <c r="I393" s="21">
        <v>7</v>
      </c>
      <c r="J393" s="20">
        <v>2721.5544</v>
      </c>
      <c r="K393" s="22">
        <v>425.24295</v>
      </c>
      <c r="L393" s="20">
        <v>12.402915</v>
      </c>
      <c r="M393" s="22">
        <v>3.159200265</v>
      </c>
      <c r="N393" s="22">
        <v>14</v>
      </c>
      <c r="O393" s="136">
        <v>49.74888392857143</v>
      </c>
    </row>
    <row r="394" spans="1:15" ht="16.5">
      <c r="A394" s="134">
        <v>43340</v>
      </c>
      <c r="B394" s="135" t="s">
        <v>258</v>
      </c>
      <c r="C394" s="21" t="s">
        <v>16</v>
      </c>
      <c r="D394" s="21" t="s">
        <v>119</v>
      </c>
      <c r="E394" s="21" t="s">
        <v>100</v>
      </c>
      <c r="F394" s="140" t="s">
        <v>260</v>
      </c>
      <c r="G394" s="21">
        <v>1</v>
      </c>
      <c r="H394" s="21">
        <v>5</v>
      </c>
      <c r="I394" s="21">
        <v>8</v>
      </c>
      <c r="J394" s="20">
        <v>453.5924</v>
      </c>
      <c r="K394" s="22">
        <v>141.74765000000002</v>
      </c>
      <c r="L394" s="20">
        <v>14.17476</v>
      </c>
      <c r="M394" s="22">
        <v>0.60951481</v>
      </c>
      <c r="N394" s="22">
        <v>3.5</v>
      </c>
      <c r="O394" s="136">
        <v>38.392857142857146</v>
      </c>
    </row>
    <row r="395" spans="1:15" ht="16.5">
      <c r="A395" s="134"/>
      <c r="B395" s="135"/>
      <c r="C395" s="21"/>
      <c r="D395" s="21"/>
      <c r="E395" s="21"/>
      <c r="F395" s="140"/>
      <c r="G395" s="21"/>
      <c r="H395" s="21"/>
      <c r="I395" s="21"/>
      <c r="J395" s="20"/>
      <c r="K395" s="22"/>
      <c r="L395" s="20"/>
      <c r="M395" s="22"/>
      <c r="N395" s="22"/>
      <c r="O395" s="136"/>
    </row>
    <row r="396" spans="1:15" ht="16.5">
      <c r="A396" s="134"/>
      <c r="B396" s="135"/>
      <c r="C396" s="21"/>
      <c r="D396" s="21"/>
      <c r="E396" s="21"/>
      <c r="F396" s="140"/>
      <c r="G396" s="21"/>
      <c r="H396" s="21"/>
      <c r="I396" s="21"/>
      <c r="J396" s="20"/>
      <c r="K396" s="22"/>
      <c r="L396" s="20"/>
      <c r="M396" s="22"/>
      <c r="N396" s="22"/>
      <c r="O396" s="136"/>
    </row>
    <row r="397" spans="1:15" ht="16.5">
      <c r="A397" s="104"/>
      <c r="B397" s="51"/>
      <c r="C397" s="19"/>
      <c r="D397" s="19"/>
      <c r="E397" s="19"/>
      <c r="F397" s="325"/>
      <c r="G397" s="19"/>
      <c r="H397" s="19"/>
      <c r="I397" s="19"/>
      <c r="M397" s="24"/>
      <c r="N397" s="24"/>
      <c r="O397"/>
    </row>
    <row r="398" spans="1:15" ht="16.5">
      <c r="A398" s="104"/>
      <c r="B398" s="51"/>
      <c r="C398" s="19"/>
      <c r="D398" s="19"/>
      <c r="E398" s="19"/>
      <c r="F398" s="325"/>
      <c r="G398" s="19"/>
      <c r="H398" s="19"/>
      <c r="I398" s="19"/>
      <c r="M398" s="24"/>
      <c r="N398" s="24"/>
      <c r="O398"/>
    </row>
    <row r="399" spans="1:9" ht="16.5">
      <c r="A399" s="198"/>
      <c r="B399" s="203" t="s">
        <v>18</v>
      </c>
      <c r="C399" s="203"/>
      <c r="D399" s="203"/>
      <c r="E399" s="203"/>
      <c r="F399" s="52" t="s">
        <v>3</v>
      </c>
      <c r="G399" s="203" t="s">
        <v>22</v>
      </c>
      <c r="H399" s="203"/>
      <c r="I399" s="213"/>
    </row>
    <row r="400" spans="1:9" ht="16.5">
      <c r="A400" s="41">
        <v>1</v>
      </c>
      <c r="B400" s="20" t="s">
        <v>97</v>
      </c>
      <c r="C400" s="20"/>
      <c r="D400" s="20"/>
      <c r="E400" s="20"/>
      <c r="F400" s="22">
        <v>221.272</v>
      </c>
      <c r="G400" s="21"/>
      <c r="H400" s="21">
        <v>3</v>
      </c>
      <c r="I400" s="22"/>
    </row>
    <row r="401" spans="1:9" ht="16.5">
      <c r="A401" s="41">
        <v>2</v>
      </c>
      <c r="B401" s="20" t="s">
        <v>98</v>
      </c>
      <c r="C401" s="20"/>
      <c r="D401" s="20"/>
      <c r="E401" s="20"/>
      <c r="F401" s="21">
        <v>180.813</v>
      </c>
      <c r="G401" s="21"/>
      <c r="H401" s="21">
        <v>3</v>
      </c>
      <c r="I401" s="21"/>
    </row>
    <row r="402" spans="1:9" ht="16.5">
      <c r="A402" s="41"/>
      <c r="B402" s="20" t="s">
        <v>258</v>
      </c>
      <c r="C402" s="20"/>
      <c r="D402" s="20"/>
      <c r="E402" s="20"/>
      <c r="F402" s="22">
        <v>134.096</v>
      </c>
      <c r="G402" s="21"/>
      <c r="H402" s="21">
        <v>2</v>
      </c>
      <c r="I402" s="21"/>
    </row>
    <row r="403" spans="1:9" ht="16.5">
      <c r="A403" s="41">
        <v>3</v>
      </c>
      <c r="B403" s="20" t="s">
        <v>257</v>
      </c>
      <c r="C403" s="20"/>
      <c r="D403" s="20"/>
      <c r="E403" s="20"/>
      <c r="F403" s="21">
        <v>96.484</v>
      </c>
      <c r="G403" s="21"/>
      <c r="H403" s="21">
        <v>1</v>
      </c>
      <c r="I403" s="21"/>
    </row>
    <row r="404" spans="1:9" ht="16.5">
      <c r="A404" s="41">
        <v>4</v>
      </c>
      <c r="B404" s="20" t="s">
        <v>259</v>
      </c>
      <c r="C404" s="20"/>
      <c r="D404" s="20"/>
      <c r="E404" s="20"/>
      <c r="F404" s="22">
        <v>49.749</v>
      </c>
      <c r="G404" s="166"/>
      <c r="H404" s="168">
        <v>1</v>
      </c>
      <c r="I404" s="228"/>
    </row>
    <row r="405" spans="15:18" ht="15">
      <c r="O405" s="23"/>
      <c r="R405" s="23"/>
    </row>
    <row r="406" spans="15:18" ht="15">
      <c r="O406" s="23"/>
      <c r="R406" s="23"/>
    </row>
    <row r="407" spans="15:18" ht="15">
      <c r="O407" s="23"/>
      <c r="R407" s="23"/>
    </row>
    <row r="408" spans="1:18" s="32" customFormat="1" ht="16.5">
      <c r="A408" s="42"/>
      <c r="B408" s="23"/>
      <c r="C408" s="23"/>
      <c r="D408" s="23"/>
      <c r="E408" s="23"/>
      <c r="F408" s="23"/>
      <c r="G408" s="23"/>
      <c r="H408" s="23"/>
      <c r="I408" s="23"/>
      <c r="M408" s="23"/>
      <c r="P408" s="24"/>
      <c r="Q408" s="24"/>
      <c r="R408"/>
    </row>
    <row r="409" spans="1:18" s="32" customFormat="1" ht="16.5">
      <c r="A409" s="42"/>
      <c r="B409" s="23"/>
      <c r="C409" s="23"/>
      <c r="D409" s="23"/>
      <c r="E409" s="23"/>
      <c r="F409" s="23"/>
      <c r="G409" s="23"/>
      <c r="H409" s="23"/>
      <c r="I409" s="23"/>
      <c r="M409" s="23"/>
      <c r="P409" s="24"/>
      <c r="Q409" s="24"/>
      <c r="R409"/>
    </row>
    <row r="410" spans="1:20" s="32" customFormat="1" ht="16.5">
      <c r="A410" s="42"/>
      <c r="B410" s="23"/>
      <c r="C410" s="23"/>
      <c r="D410" s="23"/>
      <c r="E410" s="23"/>
      <c r="F410" s="23"/>
      <c r="G410" s="23"/>
      <c r="H410" s="23"/>
      <c r="I410" s="23"/>
      <c r="M410" s="23"/>
      <c r="N410" s="23"/>
      <c r="O410" s="23"/>
      <c r="P410" s="23"/>
      <c r="Q410" s="23"/>
      <c r="R410"/>
      <c r="T410" s="23"/>
    </row>
    <row r="411" spans="1:20" s="32" customFormat="1" ht="16.5">
      <c r="A411" s="42"/>
      <c r="B411" s="23"/>
      <c r="C411" s="23"/>
      <c r="D411" s="23"/>
      <c r="E411" s="23"/>
      <c r="F411" s="23"/>
      <c r="G411" s="23"/>
      <c r="H411" s="23"/>
      <c r="I411" s="23"/>
      <c r="M411" s="23"/>
      <c r="N411" s="23"/>
      <c r="O411" s="18"/>
      <c r="P411" s="23"/>
      <c r="Q411" s="23"/>
      <c r="R411"/>
      <c r="T411" s="37"/>
    </row>
    <row r="412" spans="9:20" ht="19.5">
      <c r="I412" s="28"/>
      <c r="P412" s="23"/>
      <c r="Q412" s="23"/>
      <c r="R412"/>
      <c r="T412" s="28"/>
    </row>
    <row r="413" spans="9:20" ht="19.5">
      <c r="I413" s="37"/>
      <c r="P413"/>
      <c r="Q413"/>
      <c r="T413" s="28"/>
    </row>
    <row r="414" spans="9:20" ht="19.5">
      <c r="I414" s="37"/>
      <c r="P414"/>
      <c r="Q414"/>
      <c r="T414" s="28"/>
    </row>
    <row r="415" spans="9:20" ht="19.5">
      <c r="I415" s="37"/>
      <c r="P415"/>
      <c r="Q415"/>
      <c r="T415" s="28"/>
    </row>
    <row r="416" spans="9:20" ht="19.5">
      <c r="I416" s="27"/>
      <c r="P416"/>
      <c r="Q416"/>
      <c r="T416" s="28"/>
    </row>
    <row r="417" spans="9:20" ht="19.5">
      <c r="I417" s="27"/>
      <c r="P417"/>
      <c r="Q417"/>
      <c r="T417" s="28"/>
    </row>
    <row r="418" ht="19.5">
      <c r="T418" s="28"/>
    </row>
    <row r="419" spans="1:18" s="28" customFormat="1" ht="19.5">
      <c r="A419" s="42"/>
      <c r="B419" s="23"/>
      <c r="C419" s="23"/>
      <c r="D419" s="23"/>
      <c r="E419" s="23"/>
      <c r="F419" s="23"/>
      <c r="G419" s="23"/>
      <c r="H419" s="23"/>
      <c r="I419" s="23"/>
      <c r="M419" s="23"/>
      <c r="N419" s="23"/>
      <c r="O419" s="18"/>
      <c r="P419" s="24"/>
      <c r="Q419" s="24"/>
      <c r="R419" s="27"/>
    </row>
    <row r="420" spans="1:20" s="37" customFormat="1" ht="19.5">
      <c r="A420" s="42"/>
      <c r="B420" s="23"/>
      <c r="C420" s="23"/>
      <c r="D420" s="23"/>
      <c r="E420" s="23"/>
      <c r="F420" s="23"/>
      <c r="G420" s="23"/>
      <c r="H420" s="23"/>
      <c r="I420" s="23"/>
      <c r="M420" s="23"/>
      <c r="N420" s="23"/>
      <c r="O420" s="18"/>
      <c r="P420" s="24"/>
      <c r="Q420" s="24"/>
      <c r="R420" s="18"/>
      <c r="T420" s="125"/>
    </row>
    <row r="421" spans="1:20" s="37" customFormat="1" ht="19.5">
      <c r="A421" s="42"/>
      <c r="B421" s="23"/>
      <c r="C421" s="23"/>
      <c r="D421" s="23"/>
      <c r="E421" s="23"/>
      <c r="F421" s="23"/>
      <c r="G421" s="32"/>
      <c r="H421" s="32"/>
      <c r="I421" s="23"/>
      <c r="M421" s="23"/>
      <c r="N421" s="23"/>
      <c r="O421" s="18"/>
      <c r="P421" s="24"/>
      <c r="Q421" s="24"/>
      <c r="R421" s="18"/>
      <c r="T421" s="125"/>
    </row>
    <row r="422" spans="1:20" s="37" customFormat="1" ht="19.5">
      <c r="A422" s="42"/>
      <c r="B422" s="23"/>
      <c r="C422" s="23"/>
      <c r="D422" s="23"/>
      <c r="E422" s="32"/>
      <c r="F422" s="32"/>
      <c r="G422" s="32"/>
      <c r="H422" s="32"/>
      <c r="I422" s="23"/>
      <c r="M422" s="23"/>
      <c r="N422" s="23"/>
      <c r="O422" s="18"/>
      <c r="P422" s="24"/>
      <c r="Q422" s="24"/>
      <c r="R422" s="18"/>
      <c r="T422" s="125"/>
    </row>
    <row r="423" spans="1:20" s="27" customFormat="1" ht="19.5">
      <c r="A423" s="42"/>
      <c r="B423" s="23"/>
      <c r="C423" s="23"/>
      <c r="D423" s="23"/>
      <c r="E423" s="32"/>
      <c r="F423" s="32"/>
      <c r="G423" s="32"/>
      <c r="H423" s="32"/>
      <c r="I423" s="23"/>
      <c r="M423" s="23"/>
      <c r="N423" s="23"/>
      <c r="O423" s="18"/>
      <c r="P423" s="24"/>
      <c r="Q423" s="24"/>
      <c r="R423" s="18"/>
      <c r="T423" s="126"/>
    </row>
    <row r="424" spans="1:20" s="27" customFormat="1" ht="19.5">
      <c r="A424" s="42"/>
      <c r="B424" s="23"/>
      <c r="C424" s="23"/>
      <c r="D424" s="23"/>
      <c r="E424" s="32"/>
      <c r="F424" s="32"/>
      <c r="G424" s="32"/>
      <c r="H424" s="32"/>
      <c r="I424" s="23"/>
      <c r="M424" s="23"/>
      <c r="N424" s="23"/>
      <c r="O424" s="18"/>
      <c r="P424" s="23"/>
      <c r="Q424" s="32"/>
      <c r="R424" s="18"/>
      <c r="T424" s="126"/>
    </row>
    <row r="425" spans="5:20" ht="19.5">
      <c r="E425" s="32"/>
      <c r="F425" s="32"/>
      <c r="T425" s="29"/>
    </row>
    <row r="426" ht="19.5">
      <c r="T426" s="29"/>
    </row>
    <row r="431" spans="1:4" ht="16.5">
      <c r="A431" s="32"/>
      <c r="B431" s="32"/>
      <c r="C431" s="32"/>
      <c r="D431" s="32"/>
    </row>
    <row r="432" spans="1:8" ht="19.5">
      <c r="A432" s="32"/>
      <c r="B432" s="32"/>
      <c r="C432" s="32"/>
      <c r="D432" s="32"/>
      <c r="G432" s="28"/>
      <c r="H432" s="28"/>
    </row>
    <row r="433" spans="1:8" ht="19.5">
      <c r="A433" s="32"/>
      <c r="B433" s="32"/>
      <c r="C433" s="32"/>
      <c r="D433" s="32"/>
      <c r="E433" s="28"/>
      <c r="F433" s="28"/>
      <c r="G433" s="37"/>
      <c r="H433" s="37"/>
    </row>
    <row r="434" spans="1:8" ht="16.5">
      <c r="A434" s="32"/>
      <c r="B434" s="32"/>
      <c r="C434" s="32"/>
      <c r="D434" s="32"/>
      <c r="E434" s="37"/>
      <c r="F434" s="37"/>
      <c r="G434" s="37"/>
      <c r="H434" s="37"/>
    </row>
    <row r="435" spans="5:19" ht="16.5">
      <c r="E435" s="37"/>
      <c r="F435" s="37"/>
      <c r="G435" s="37"/>
      <c r="H435" s="37"/>
      <c r="S435" s="23"/>
    </row>
    <row r="436" spans="5:19" ht="16.5">
      <c r="E436" s="37"/>
      <c r="F436" s="37"/>
      <c r="G436" s="27"/>
      <c r="H436" s="27"/>
      <c r="S436" s="23"/>
    </row>
    <row r="437" spans="5:19" ht="16.5">
      <c r="E437" s="27"/>
      <c r="F437" s="27"/>
      <c r="G437" s="27"/>
      <c r="H437" s="27"/>
      <c r="M437" s="32"/>
      <c r="S437" s="23"/>
    </row>
    <row r="438" spans="5:13" ht="16.5">
      <c r="E438" s="27"/>
      <c r="F438" s="27"/>
      <c r="M438" s="32"/>
    </row>
    <row r="439" ht="16.5">
      <c r="M439" s="32"/>
    </row>
    <row r="440" spans="13:19" ht="16.5">
      <c r="M440" s="32"/>
      <c r="S440" s="23"/>
    </row>
    <row r="441" ht="16.5">
      <c r="S441" s="23"/>
    </row>
    <row r="442" spans="1:19" ht="19.5">
      <c r="A442" s="28"/>
      <c r="B442" s="28"/>
      <c r="C442" s="28"/>
      <c r="D442" s="28"/>
      <c r="S442" s="23"/>
    </row>
    <row r="443" spans="1:19" ht="16.5">
      <c r="A443" s="37"/>
      <c r="B443" s="37"/>
      <c r="C443" s="37"/>
      <c r="D443" s="37"/>
      <c r="O443" s="32"/>
      <c r="S443" s="23"/>
    </row>
    <row r="444" spans="1:19" ht="16.5">
      <c r="A444" s="37"/>
      <c r="B444" s="37"/>
      <c r="C444" s="37"/>
      <c r="D444" s="37"/>
      <c r="N444" s="32"/>
      <c r="O444" s="32"/>
      <c r="S444" s="23"/>
    </row>
    <row r="445" spans="1:19" ht="16.5">
      <c r="A445" s="37"/>
      <c r="B445" s="37"/>
      <c r="C445" s="37"/>
      <c r="D445" s="37"/>
      <c r="N445" s="32"/>
      <c r="O445" s="32"/>
      <c r="S445" s="23"/>
    </row>
    <row r="446" spans="1:19" ht="16.5">
      <c r="A446" s="27"/>
      <c r="B446" s="27"/>
      <c r="C446" s="27"/>
      <c r="D446" s="27"/>
      <c r="N446" s="32"/>
      <c r="O446" s="32"/>
      <c r="S446" s="23"/>
    </row>
    <row r="447" spans="1:19" ht="16.5">
      <c r="A447" s="27"/>
      <c r="B447" s="27"/>
      <c r="C447" s="27"/>
      <c r="D447" s="27"/>
      <c r="N447" s="32"/>
      <c r="S447" s="23"/>
    </row>
    <row r="448" spans="13:19" ht="19.5">
      <c r="M448" s="28"/>
      <c r="R448" s="32"/>
      <c r="S448" s="23"/>
    </row>
    <row r="449" spans="13:19" ht="16.5">
      <c r="M449" s="37"/>
      <c r="R449" s="32"/>
      <c r="S449" s="23"/>
    </row>
    <row r="450" spans="13:19" ht="16.5">
      <c r="M450" s="37"/>
      <c r="R450" s="32"/>
      <c r="S450" s="23"/>
    </row>
    <row r="451" spans="11:19" ht="16.5">
      <c r="K451" s="23"/>
      <c r="M451" s="37"/>
      <c r="R451" s="32"/>
      <c r="S451" s="23"/>
    </row>
    <row r="452" spans="11:19" ht="16.5">
      <c r="K452" s="23"/>
      <c r="M452" s="27"/>
      <c r="S452" s="23"/>
    </row>
    <row r="453" spans="1:19" ht="16.5">
      <c r="A453" s="23"/>
      <c r="K453" s="23"/>
      <c r="M453" s="27"/>
      <c r="P453" s="32"/>
      <c r="Q453" s="32"/>
      <c r="S453" s="23"/>
    </row>
    <row r="454" spans="1:19" ht="19.5">
      <c r="A454" s="23"/>
      <c r="K454" s="23"/>
      <c r="O454" s="28"/>
      <c r="P454" s="32"/>
      <c r="Q454" s="32"/>
      <c r="S454" s="23"/>
    </row>
    <row r="455" spans="1:17" ht="19.5">
      <c r="A455" s="23"/>
      <c r="N455" s="28"/>
      <c r="O455" s="37"/>
      <c r="P455" s="32"/>
      <c r="Q455" s="32"/>
    </row>
    <row r="456" spans="1:19" ht="16.5">
      <c r="A456" s="23"/>
      <c r="K456" s="23"/>
      <c r="N456" s="37"/>
      <c r="O456" s="37"/>
      <c r="P456" s="32"/>
      <c r="Q456" s="32"/>
      <c r="S456" s="23"/>
    </row>
    <row r="457" spans="11:19" ht="16.5">
      <c r="K457" s="23"/>
      <c r="N457" s="37"/>
      <c r="O457" s="37"/>
      <c r="S457" s="23"/>
    </row>
    <row r="458" spans="1:19" ht="16.5">
      <c r="A458" s="23"/>
      <c r="K458" s="23"/>
      <c r="N458" s="37"/>
      <c r="O458" s="27"/>
      <c r="S458" s="23"/>
    </row>
    <row r="459" spans="1:19" ht="19.5">
      <c r="A459" s="23"/>
      <c r="K459" s="23"/>
      <c r="N459" s="27"/>
      <c r="O459" s="27"/>
      <c r="R459" s="28"/>
      <c r="S459" s="23"/>
    </row>
    <row r="460" spans="1:19" ht="16.5">
      <c r="A460" s="23"/>
      <c r="K460" s="23"/>
      <c r="N460" s="27"/>
      <c r="R460" s="37"/>
      <c r="S460" s="23"/>
    </row>
    <row r="461" spans="1:19" ht="16.5">
      <c r="A461" s="23"/>
      <c r="K461" s="23"/>
      <c r="R461" s="37"/>
      <c r="S461" s="23"/>
    </row>
    <row r="462" spans="1:19" ht="16.5">
      <c r="A462" s="23"/>
      <c r="K462" s="23"/>
      <c r="R462" s="37"/>
      <c r="S462" s="23"/>
    </row>
    <row r="463" spans="1:19" ht="16.5">
      <c r="A463" s="23"/>
      <c r="K463" s="23"/>
      <c r="R463" s="27"/>
      <c r="S463" s="23"/>
    </row>
    <row r="464" spans="1:19" ht="19.5">
      <c r="A464" s="23"/>
      <c r="K464" s="23"/>
      <c r="P464" s="28"/>
      <c r="Q464" s="28"/>
      <c r="R464" s="27"/>
      <c r="S464" s="23"/>
    </row>
    <row r="465" spans="1:19" ht="16.5">
      <c r="A465" s="23"/>
      <c r="K465" s="23"/>
      <c r="M465" s="32"/>
      <c r="P465" s="37"/>
      <c r="Q465" s="37"/>
      <c r="S465" s="23"/>
    </row>
    <row r="466" spans="1:19" ht="16.5">
      <c r="A466" s="23"/>
      <c r="K466" s="23"/>
      <c r="M466" s="32"/>
      <c r="P466" s="37"/>
      <c r="Q466" s="37"/>
      <c r="S466" s="23"/>
    </row>
    <row r="467" spans="1:17" ht="16.5">
      <c r="A467" s="23"/>
      <c r="M467" s="37"/>
      <c r="P467" s="37"/>
      <c r="Q467" s="37"/>
    </row>
    <row r="468" spans="1:17" ht="16.5">
      <c r="A468" s="23"/>
      <c r="M468" s="37"/>
      <c r="P468" s="27"/>
      <c r="Q468" s="27"/>
    </row>
    <row r="469" spans="13:17" ht="16.5">
      <c r="M469" s="37"/>
      <c r="P469" s="27"/>
      <c r="Q469" s="27"/>
    </row>
    <row r="470" spans="13:15" ht="16.5">
      <c r="M470" s="27"/>
      <c r="O470" s="37"/>
    </row>
    <row r="471" spans="11:19" ht="16.5">
      <c r="K471" s="23"/>
      <c r="N471" s="37"/>
      <c r="O471" s="143"/>
      <c r="S471" s="23"/>
    </row>
    <row r="472" spans="11:19" ht="16.5">
      <c r="K472" s="23"/>
      <c r="N472" s="24"/>
      <c r="S472" s="23"/>
    </row>
    <row r="473" spans="1:19" ht="16.5">
      <c r="A473" s="23"/>
      <c r="K473" s="23"/>
      <c r="O473" s="32"/>
      <c r="S473" s="23"/>
    </row>
    <row r="474" spans="1:19" ht="16.5">
      <c r="A474" s="23"/>
      <c r="K474" s="23"/>
      <c r="N474" s="32"/>
      <c r="O474" s="32"/>
      <c r="R474" s="32"/>
      <c r="S474" s="23"/>
    </row>
    <row r="475" spans="1:18" ht="16.5">
      <c r="A475" s="23"/>
      <c r="N475" s="32"/>
      <c r="O475" s="32"/>
      <c r="R475" s="32"/>
    </row>
    <row r="476" spans="1:19" ht="16.5">
      <c r="A476" s="23"/>
      <c r="K476" s="23"/>
      <c r="N476" s="32"/>
      <c r="O476" s="32"/>
      <c r="R476" s="32"/>
      <c r="S476" s="23"/>
    </row>
    <row r="477" spans="11:19" ht="16.5">
      <c r="K477" s="23"/>
      <c r="N477" s="32"/>
      <c r="R477" s="32"/>
      <c r="S477" s="23"/>
    </row>
    <row r="478" spans="1:19" ht="16.5">
      <c r="A478" s="23"/>
      <c r="K478" s="23"/>
      <c r="M478" s="37"/>
      <c r="S478" s="23"/>
    </row>
    <row r="479" spans="1:17" ht="16.5">
      <c r="A479" s="23"/>
      <c r="M479" s="27"/>
      <c r="O479" s="37"/>
      <c r="Q479" s="37"/>
    </row>
    <row r="480" spans="1:17" ht="16.5">
      <c r="A480" s="23"/>
      <c r="N480" s="37"/>
      <c r="P480" s="37"/>
      <c r="Q480" s="143"/>
    </row>
    <row r="481" spans="11:19" ht="16.5">
      <c r="K481" s="23"/>
      <c r="P481" s="143"/>
      <c r="S481" s="23"/>
    </row>
    <row r="482" spans="11:19" ht="16.5">
      <c r="K482" s="23"/>
      <c r="Q482" s="32"/>
      <c r="S482" s="23"/>
    </row>
    <row r="483" spans="1:19" ht="16.5">
      <c r="A483" s="23"/>
      <c r="K483" s="23"/>
      <c r="M483" s="37"/>
      <c r="P483" s="32"/>
      <c r="Q483" s="32"/>
      <c r="S483" s="23"/>
    </row>
    <row r="484" spans="1:17" ht="19.5">
      <c r="A484" s="23"/>
      <c r="M484" s="28"/>
      <c r="P484" s="32"/>
      <c r="Q484" s="32"/>
    </row>
    <row r="485" spans="1:17" ht="19.5">
      <c r="A485" s="23"/>
      <c r="M485" s="28"/>
      <c r="P485" s="32"/>
      <c r="Q485" s="32"/>
    </row>
    <row r="486" ht="16.5">
      <c r="P486" s="32"/>
    </row>
    <row r="489" ht="16.5">
      <c r="P489" s="37"/>
    </row>
    <row r="490" ht="16.5">
      <c r="R490" s="37"/>
    </row>
    <row r="491" ht="19.5">
      <c r="R491" s="28"/>
    </row>
    <row r="492" ht="19.5">
      <c r="R492" s="28"/>
    </row>
    <row r="494" spans="15:17" ht="16.5">
      <c r="O494" s="37"/>
      <c r="Q494" s="18"/>
    </row>
    <row r="495" spans="14:15" ht="19.5">
      <c r="N495" s="37"/>
      <c r="O495" s="28"/>
    </row>
    <row r="496" spans="14:15" ht="19.5">
      <c r="N496" s="28"/>
      <c r="O496" s="28"/>
    </row>
    <row r="497" ht="19.5">
      <c r="N497" s="28"/>
    </row>
    <row r="499" spans="16:17" ht="16.5">
      <c r="P499" s="18"/>
      <c r="Q499" s="37"/>
    </row>
    <row r="500" ht="19.5">
      <c r="Q500" s="28"/>
    </row>
    <row r="501" spans="17:18" ht="19.5">
      <c r="Q501" s="28"/>
      <c r="R501" s="23"/>
    </row>
    <row r="504" ht="16.5">
      <c r="P504" s="37"/>
    </row>
    <row r="505" spans="15:16" ht="19.5">
      <c r="O505" s="23"/>
      <c r="P505" s="28"/>
    </row>
    <row r="506" spans="16:17" ht="19.5">
      <c r="P506" s="28"/>
      <c r="Q506" s="23"/>
    </row>
  </sheetData>
  <sheetProtection/>
  <printOptions/>
  <pageMargins left="0.393700787401575" right="0" top="0.196850393700787" bottom="0.196850393700787" header="0" footer="0"/>
  <pageSetup horizontalDpi="360" verticalDpi="360" orientation="landscape" paperSize="9" scale="35" r:id="rId1"/>
  <rowBreaks count="6" manualBreakCount="6">
    <brk id="60" max="18" man="1"/>
    <brk id="97" max="18" man="1"/>
    <brk id="149" max="18" man="1"/>
    <brk id="235" max="18" man="1"/>
    <brk id="270" max="18" man="1"/>
    <brk id="32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 &amp; Lucy</cp:lastModifiedBy>
  <cp:lastPrinted>2018-07-08T20:47:29Z</cp:lastPrinted>
  <dcterms:created xsi:type="dcterms:W3CDTF">2006-02-04T11:00:40Z</dcterms:created>
  <dcterms:modified xsi:type="dcterms:W3CDTF">2018-09-13T19:52:22Z</dcterms:modified>
  <cp:category/>
  <cp:version/>
  <cp:contentType/>
  <cp:contentStatus/>
</cp:coreProperties>
</file>